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ООК\ООК 2023 СКС\СКС-3020 Устранение наледи на дорогах Самарского и Кировского районов\КД СКС-3020\"/>
    </mc:Choice>
  </mc:AlternateContent>
  <bookViews>
    <workbookView xWindow="0" yWindow="0" windowWidth="23250" windowHeight="9735" tabRatio="500"/>
  </bookViews>
  <sheets>
    <sheet name="Обоснование НМЦ" sheetId="1" r:id="rId1"/>
  </sheets>
  <externalReferences>
    <externalReference r:id="rId2"/>
    <externalReference r:id="rId3"/>
    <externalReference r:id="rId4"/>
  </externalReferences>
  <definedNames>
    <definedName name="ДА_НЕТ">[1]Прочее!$A$2:$A$3</definedName>
    <definedName name="длолдо">[2]ОКЕИ!$A$3:#REF!</definedName>
    <definedName name="ЗАКАЗЧИК">[1]ЗАКАЗЧИК!$A$2:$A$102</definedName>
    <definedName name="НЕОБХОДИМОСТЬ_ПУБЛИКАЦИИ">[1]НеобходимостьПубликации!$A$2:$A$3</definedName>
    <definedName name="нет">[2]Прочее!$A$2:$A$3</definedName>
    <definedName name="_xlnm.Print_Area" localSheetId="0">'Обоснование НМЦ'!$A$1:$T$49</definedName>
    <definedName name="ОКАТО">[1]ОКАТО!$A$2:$A$33117</definedName>
    <definedName name="ОКВЭД">[1]ОКВЭД!$A$2:$A$1843</definedName>
    <definedName name="ОКДП">[1]ОКДП!$A$2:$A$45074</definedName>
    <definedName name="ОКЕИ">[1]ОКЕИ!$A$3:$A$116</definedName>
    <definedName name="подгруппа">#REF!</definedName>
    <definedName name="ПРИЧИНА_ЕП">[1]ПричинаЕП!$A$2:$A$31</definedName>
    <definedName name="ПСП_ЦАУК">[1]ПСП_ЦАУК!$A$2:$A$9</definedName>
    <definedName name="СП_ЗАКАЗЧИКА">[1]СП_ЗАКАЗЧИКА!$A$1:$A$100</definedName>
    <definedName name="Список_предприятий">[3]Справочник!$C$2:$C$13</definedName>
    <definedName name="СПОСОБ_ЗАКУПКИ">[1]СпособЗакупки!$A$2:$A$9</definedName>
    <definedName name="СТАВКА_НДС">[1]СТАВКА_НДС!$A$2:$A$6</definedName>
    <definedName name="ТИП_ПЛАНА">'[1]Тип плана'!$A$2:$A$5</definedName>
    <definedName name="ТИП_ПРОГРАММЫ">'[1]Тип программы'!$A$2:$A$6</definedName>
    <definedName name="ФОРМА_ПРОВЕДЕНИЯ">[1]ФормаПроведения!$A$2:$A$3</definedName>
    <definedName name="ЭТП">[1]ЭТП!$A$2</definedName>
  </definedNames>
  <calcPr calcId="152511" iterate="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R25" i="1" l="1"/>
  <c r="R24" i="1"/>
  <c r="R14" i="1"/>
  <c r="R15" i="1"/>
  <c r="R16" i="1"/>
  <c r="R17" i="1"/>
  <c r="R18" i="1"/>
  <c r="R19" i="1"/>
  <c r="R20" i="1"/>
  <c r="R21" i="1"/>
  <c r="R22" i="1"/>
  <c r="R13" i="1"/>
  <c r="M23" i="1" l="1"/>
  <c r="L23" i="1"/>
  <c r="K14" i="1" l="1"/>
  <c r="S14" i="1" s="1"/>
  <c r="K15" i="1"/>
  <c r="S15" i="1" s="1"/>
  <c r="K16" i="1"/>
  <c r="S16" i="1" s="1"/>
  <c r="K17" i="1"/>
  <c r="S17" i="1" s="1"/>
  <c r="K18" i="1"/>
  <c r="S18" i="1" s="1"/>
  <c r="K19" i="1"/>
  <c r="S19" i="1" s="1"/>
  <c r="K20" i="1"/>
  <c r="S20" i="1" s="1"/>
  <c r="K21" i="1"/>
  <c r="S21" i="1" s="1"/>
  <c r="K22" i="1"/>
  <c r="S22" i="1" s="1"/>
  <c r="S23" i="1"/>
  <c r="K24" i="1"/>
  <c r="S24" i="1" s="1"/>
  <c r="K25" i="1"/>
  <c r="S25" i="1" s="1"/>
  <c r="K13" i="1"/>
  <c r="S13" i="1" s="1"/>
  <c r="T25" i="1" l="1"/>
  <c r="T23" i="1"/>
  <c r="T21" i="1"/>
  <c r="T19" i="1"/>
  <c r="T17" i="1"/>
  <c r="T15" i="1"/>
  <c r="T13" i="1"/>
  <c r="T14" i="1" l="1"/>
  <c r="T16" i="1"/>
  <c r="T18" i="1"/>
  <c r="T20" i="1"/>
  <c r="T22" i="1"/>
  <c r="T24" i="1"/>
</calcChain>
</file>

<file path=xl/sharedStrings.xml><?xml version="1.0" encoding="utf-8"?>
<sst xmlns="http://schemas.openxmlformats.org/spreadsheetml/2006/main" count="89" uniqueCount="63">
  <si>
    <t>Приложение №3</t>
  </si>
  <si>
    <t>к Положению о закупке товаров, рабо, услуг</t>
  </si>
  <si>
    <t>для нужд  ООО "Самарские коммунальные системы"</t>
  </si>
  <si>
    <t>Исходные данные о потребности:</t>
  </si>
  <si>
    <t xml:space="preserve">Наименование Общества - Заказчика </t>
  </si>
  <si>
    <t>Код подгруппы</t>
  </si>
  <si>
    <t>Наименование подгруппы</t>
  </si>
  <si>
    <t>№ п/п</t>
  </si>
  <si>
    <t>Код ЕНС</t>
  </si>
  <si>
    <t>Наименование потребности</t>
  </si>
  <si>
    <t>Ед. изм</t>
  </si>
  <si>
    <t>Кол-во к поставке</t>
  </si>
  <si>
    <t>Базовая цена</t>
  </si>
  <si>
    <t>Плановая цена, руб. без НДС</t>
  </si>
  <si>
    <r>
      <rPr>
        <b/>
        <sz val="14"/>
        <rFont val="Times New Roman"/>
        <family val="1"/>
        <charset val="204"/>
      </rPr>
      <t xml:space="preserve"> </t>
    </r>
    <r>
      <rPr>
        <b/>
        <sz val="10"/>
        <rFont val="Times New Roman"/>
        <family val="1"/>
        <charset val="204"/>
      </rPr>
      <t xml:space="preserve">Текущие рыночные предложения (руб/ед. изм.), без НДС </t>
    </r>
  </si>
  <si>
    <t xml:space="preserve">n - количество значений, используемых в расчете </t>
  </si>
  <si>
    <r>
      <rPr>
        <b/>
        <sz val="14"/>
        <rFont val="Times New Roman"/>
        <family val="1"/>
        <charset val="204"/>
      </rPr>
      <t xml:space="preserve">НМЦ: 
</t>
    </r>
    <r>
      <rPr>
        <b/>
        <sz val="10"/>
        <rFont val="Times New Roman"/>
        <family val="1"/>
        <charset val="204"/>
      </rPr>
      <t xml:space="preserve">Средняя цена руб. за ед. изм. </t>
    </r>
    <r>
      <rPr>
        <b/>
        <sz val="10"/>
        <color rgb="FFFF0000"/>
        <rFont val="Times New Roman"/>
        <family val="1"/>
        <charset val="204"/>
      </rPr>
      <t xml:space="preserve">без </t>
    </r>
    <r>
      <rPr>
        <b/>
        <sz val="10"/>
        <rFont val="Times New Roman"/>
        <family val="1"/>
        <charset val="204"/>
      </rPr>
      <t xml:space="preserve">НДС </t>
    </r>
  </si>
  <si>
    <r>
      <rPr>
        <b/>
        <sz val="10"/>
        <rFont val="Times New Roman"/>
        <family val="1"/>
        <charset val="204"/>
      </rPr>
      <t xml:space="preserve">Расчет  стоимости согласно НМЦ по формуле,  руб. </t>
    </r>
    <r>
      <rPr>
        <b/>
        <sz val="10"/>
        <color rgb="FFFF0000"/>
        <rFont val="Times New Roman"/>
        <family val="1"/>
        <charset val="204"/>
      </rPr>
      <t xml:space="preserve">без </t>
    </r>
    <r>
      <rPr>
        <b/>
        <sz val="10"/>
        <rFont val="Times New Roman"/>
        <family val="1"/>
        <charset val="204"/>
      </rPr>
      <t>НДС</t>
    </r>
  </si>
  <si>
    <r>
      <rPr>
        <b/>
        <sz val="10"/>
        <color rgb="FF000000"/>
        <rFont val="Times New Roman"/>
        <family val="1"/>
        <charset val="204"/>
      </rPr>
      <t xml:space="preserve">Коэффициент вариации цен V (%)           </t>
    </r>
    <r>
      <rPr>
        <i/>
        <sz val="10"/>
        <color rgb="FF000000"/>
        <rFont val="Times New Roman"/>
        <family val="1"/>
        <charset val="204"/>
      </rPr>
      <t xml:space="preserve">        </t>
    </r>
    <r>
      <rPr>
        <i/>
        <sz val="10"/>
        <color rgb="FFFF0000"/>
        <rFont val="Times New Roman"/>
        <family val="1"/>
        <charset val="204"/>
      </rPr>
      <t xml:space="preserve"> (не должен превышать 33%)</t>
    </r>
  </si>
  <si>
    <t>цена за ед.изм. без НДС</t>
  </si>
  <si>
    <t>№  договора</t>
  </si>
  <si>
    <t>дата  договора</t>
  </si>
  <si>
    <t>Наименование контрагента</t>
  </si>
  <si>
    <t>Поставщик 1</t>
  </si>
  <si>
    <t>12.1.</t>
  </si>
  <si>
    <t>С/свал КАМАЗ (грузоподьемностью до 15тонн)</t>
  </si>
  <si>
    <t>1м/час</t>
  </si>
  <si>
    <t>Трактор «БЕЛАРУС» МТЗ-80, 82.1 МТЗ (ковш/щетка)</t>
  </si>
  <si>
    <t>Фронтальный погрузчик SDLG LG933L; LOVOL FL936F</t>
  </si>
  <si>
    <t>Минипогрузчик (ковш/щетка) CATERPILLAR 232D3</t>
  </si>
  <si>
    <t>Машина дорожная коммунальная (МДК) на базе КАМАЗ 69214 заправленная водой (в случае обработки реагентом, реагент оплачивается отдельно)</t>
  </si>
  <si>
    <t>Вакуумная подметательно-уборочная машина МВП КО318Д</t>
  </si>
  <si>
    <t>Газель ГАЗ 2705, ГАЗ Соболь 2752</t>
  </si>
  <si>
    <t>З/плата дорожных рабочих с начислениями (за 1 чел/час)</t>
  </si>
  <si>
    <t>Песчано-соляная смесь (содержание соли 10%) за 1тн</t>
  </si>
  <si>
    <t>Песчано-соляная смесь (содержание соли 30%) за 1тн</t>
  </si>
  <si>
    <t>Техническая соль "Галит" за 1т</t>
  </si>
  <si>
    <t>Прием снега (ледяных образований) на площадку для временного складирования снега (за 1тн)</t>
  </si>
  <si>
    <t>Вода (за 1 м3)</t>
  </si>
  <si>
    <t>НМЦ установлена Заказчиком</t>
  </si>
  <si>
    <t>Приложения:</t>
  </si>
  <si>
    <t>3.</t>
  </si>
  <si>
    <t>Исполнитель:</t>
  </si>
  <si>
    <t>дата</t>
  </si>
  <si>
    <t>должность</t>
  </si>
  <si>
    <t>подпись</t>
  </si>
  <si>
    <t>Руководитель ОКР:</t>
  </si>
  <si>
    <t>Примечание -  пояснение в случае отсутствия возможности использовать ценовую информацию из 3-х источников:</t>
  </si>
  <si>
    <t>Примечание - пояснение в случае установления НМЦ отличной от расчетной:</t>
  </si>
  <si>
    <t>105/22/9</t>
  </si>
  <si>
    <r>
      <t xml:space="preserve">
</t>
    </r>
    <r>
      <rPr>
        <b/>
        <sz val="10"/>
        <rFont val="Times New Roman"/>
        <family val="1"/>
        <charset val="204"/>
      </rPr>
      <t>Индекс роста цен *</t>
    </r>
  </si>
  <si>
    <t>Источник №2 "Предложения от потенциальных контрагентов"</t>
  </si>
  <si>
    <t>Поставщик 2</t>
  </si>
  <si>
    <t>Поставщик 3</t>
  </si>
  <si>
    <t>Поставщик 4</t>
  </si>
  <si>
    <t>Поставщик 5</t>
  </si>
  <si>
    <t>12.2.</t>
  </si>
  <si>
    <t>12.3.</t>
  </si>
  <si>
    <t>12.4.</t>
  </si>
  <si>
    <t>12.5.</t>
  </si>
  <si>
    <t>Лимит финасирования работ в период действия Договора ориентировочно устанавливается  3 400 000, 00 коп.  (три миллиона четыреста тысяч) рублей 00 копеек. Сумма лимита определена без НДС. Дополнительно к указанной стоимости начисляется сумма НДС в соответствии с налоговым законодательством. 
 1. Плановая стоимость сформирована на основании предыдущего периода с учетом индексации. .   
2. Окончательная Цена Работы по Договору определяется из совокупности всех Актов о приемке выполненных работ оформленных по форме КС-2, справки о стоимости работ по форме КС-3 по каждой заявке, подписанных Сторонами, подтверждающих выполнение Работ по Договору.
3. *-Минэкономразвитие РФ от 28.09.2022 г., таб. 7 (на 2024 г =5,5%.) ИПЦ базовый "строительство" индекс цены производителей на внутреннем рынке.</t>
  </si>
  <si>
    <t>1.</t>
  </si>
  <si>
    <t xml:space="preserve">2.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</si>
</sst>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-419]dd/mm/yyyy"/>
    <numFmt numFmtId="165" formatCode="0.000"/>
  </numFmts>
  <fonts count="16" x14ac:knownFonts="1">
    <font>
      <sz val="10"/>
      <name val="Arial"/>
      <charset val="1"/>
    </font>
    <font>
      <sz val="11"/>
      <color rgb="FF000000"/>
      <name val="Calibri"/>
      <family val="2"/>
      <charset val="204"/>
    </font>
    <font>
      <sz val="10"/>
      <name val="Tahoma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i/>
      <sz val="10"/>
      <color rgb="FFFF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charset val="1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D9D9D9"/>
        <bgColor rgb="FFC0C0C0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6">
    <xf numFmtId="0" fontId="0" fillId="0" borderId="0"/>
    <xf numFmtId="9" fontId="13" fillId="0" borderId="0" applyBorder="0" applyProtection="0"/>
    <xf numFmtId="0" fontId="1" fillId="0" borderId="0"/>
    <xf numFmtId="0" fontId="2" fillId="0" borderId="0"/>
    <xf numFmtId="0" fontId="1" fillId="0" borderId="0"/>
    <xf numFmtId="0" fontId="1" fillId="0" borderId="0"/>
  </cellStyleXfs>
  <cellXfs count="64">
    <xf numFmtId="0" fontId="0" fillId="0" borderId="0" xfId="0"/>
    <xf numFmtId="0" fontId="3" fillId="0" borderId="0" xfId="0" applyFont="1"/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vertical="center"/>
    </xf>
    <xf numFmtId="0" fontId="3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4" fontId="11" fillId="0" borderId="1" xfId="0" applyNumberFormat="1" applyFont="1" applyBorder="1" applyAlignment="1">
      <alignment horizontal="left" vertical="center"/>
    </xf>
    <xf numFmtId="4" fontId="11" fillId="0" borderId="1" xfId="0" applyNumberFormat="1" applyFont="1" applyBorder="1" applyAlignment="1">
      <alignment horizontal="center" vertical="center"/>
    </xf>
    <xf numFmtId="164" fontId="11" fillId="0" borderId="1" xfId="0" applyNumberFormat="1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right" vertical="center" wrapText="1"/>
    </xf>
    <xf numFmtId="4" fontId="11" fillId="0" borderId="1" xfId="0" applyNumberFormat="1" applyFont="1" applyBorder="1" applyAlignment="1">
      <alignment horizontal="justify" vertical="center"/>
    </xf>
    <xf numFmtId="0" fontId="3" fillId="0" borderId="1" xfId="0" applyFont="1" applyBorder="1" applyAlignment="1">
      <alignment vertical="center"/>
    </xf>
    <xf numFmtId="0" fontId="3" fillId="0" borderId="2" xfId="0" applyFont="1" applyBorder="1" applyAlignment="1">
      <alignment vertical="center"/>
    </xf>
    <xf numFmtId="4" fontId="4" fillId="0" borderId="1" xfId="0" applyNumberFormat="1" applyFont="1" applyBorder="1" applyAlignment="1">
      <alignment horizontal="right" vertical="center" wrapText="1"/>
    </xf>
    <xf numFmtId="0" fontId="3" fillId="0" borderId="1" xfId="0" applyFont="1" applyBorder="1"/>
    <xf numFmtId="0" fontId="4" fillId="0" borderId="0" xfId="0" applyFont="1" applyBorder="1" applyAlignment="1">
      <alignment horizontal="right" vertical="center" wrapText="1"/>
    </xf>
    <xf numFmtId="4" fontId="4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top"/>
    </xf>
    <xf numFmtId="49" fontId="3" fillId="0" borderId="0" xfId="0" applyNumberFormat="1" applyFont="1" applyAlignment="1">
      <alignment horizontal="left" vertical="top"/>
    </xf>
    <xf numFmtId="0" fontId="3" fillId="0" borderId="0" xfId="0" applyFont="1" applyAlignment="1">
      <alignment horizontal="left"/>
    </xf>
    <xf numFmtId="0" fontId="12" fillId="0" borderId="0" xfId="0" applyFont="1"/>
    <xf numFmtId="0" fontId="4" fillId="0" borderId="0" xfId="0" applyFont="1"/>
    <xf numFmtId="0" fontId="3" fillId="0" borderId="5" xfId="0" applyFont="1" applyBorder="1" applyAlignment="1">
      <alignment horizontal="center"/>
    </xf>
    <xf numFmtId="0" fontId="3" fillId="0" borderId="0" xfId="0" applyFont="1" applyBorder="1" applyAlignment="1"/>
    <xf numFmtId="0" fontId="3" fillId="0" borderId="0" xfId="0" applyFont="1" applyBorder="1"/>
    <xf numFmtId="0" fontId="12" fillId="0" borderId="0" xfId="0" applyFont="1" applyAlignment="1">
      <alignment horizontal="right"/>
    </xf>
    <xf numFmtId="0" fontId="3" fillId="0" borderId="6" xfId="0" applyFont="1" applyBorder="1" applyAlignment="1">
      <alignment horizontal="center"/>
    </xf>
    <xf numFmtId="0" fontId="3" fillId="0" borderId="0" xfId="0" applyFont="1" applyAlignment="1">
      <alignment horizontal="center"/>
    </xf>
    <xf numFmtId="4" fontId="14" fillId="0" borderId="1" xfId="0" applyNumberFormat="1" applyFont="1" applyFill="1" applyBorder="1" applyAlignment="1">
      <alignment horizontal="center" vertical="center"/>
    </xf>
    <xf numFmtId="165" fontId="11" fillId="0" borderId="1" xfId="1" applyNumberFormat="1" applyFont="1" applyBorder="1" applyAlignment="1" applyProtection="1">
      <alignment horizontal="center" vertical="center"/>
    </xf>
    <xf numFmtId="0" fontId="3" fillId="0" borderId="5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15" fillId="0" borderId="0" xfId="0" applyFont="1" applyAlignment="1">
      <alignment horizontal="center"/>
    </xf>
    <xf numFmtId="0" fontId="15" fillId="0" borderId="0" xfId="0" applyFont="1" applyFill="1" applyAlignment="1">
      <alignment horizontal="center"/>
    </xf>
    <xf numFmtId="4" fontId="3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4" fillId="3" borderId="1" xfId="0" applyFont="1" applyFill="1" applyBorder="1" applyAlignment="1">
      <alignment horizontal="center" vertical="center" wrapText="1"/>
    </xf>
    <xf numFmtId="16" fontId="4" fillId="3" borderId="4" xfId="0" applyNumberFormat="1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4" fontId="14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right" vertical="center" wrapText="1"/>
    </xf>
    <xf numFmtId="0" fontId="4" fillId="0" borderId="1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3" fontId="3" fillId="0" borderId="1" xfId="0" applyNumberFormat="1" applyFont="1" applyBorder="1" applyAlignment="1">
      <alignment horizontal="center" vertical="center" wrapText="1"/>
    </xf>
  </cellXfs>
  <cellStyles count="6">
    <cellStyle name="Обычный" xfId="0" builtinId="0"/>
    <cellStyle name="Обычный 2" xfId="2"/>
    <cellStyle name="Обычный 3" xfId="3"/>
    <cellStyle name="Обычный 4" xfId="4"/>
    <cellStyle name="Обычный 5" xfId="5"/>
    <cellStyle name="Процентный" xfId="1" builtinId="5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11520</xdr:colOff>
      <xdr:row>19</xdr:row>
      <xdr:rowOff>122040</xdr:rowOff>
    </xdr:from>
    <xdr:to>
      <xdr:col>18</xdr:col>
      <xdr:colOff>907200</xdr:colOff>
      <xdr:row>19</xdr:row>
      <xdr:rowOff>122400</xdr:rowOff>
    </xdr:to>
    <xdr:pic>
      <xdr:nvPicPr>
        <xdr:cNvPr id="9" name="Picture 1"/>
        <xdr:cNvPicPr/>
      </xdr:nvPicPr>
      <xdr:blipFill>
        <a:blip xmlns:r="http://schemas.openxmlformats.org/officeDocument/2006/relationships" r:embed="rId1"/>
        <a:stretch/>
      </xdr:blipFill>
      <xdr:spPr>
        <a:xfrm>
          <a:off x="15007680" y="6116760"/>
          <a:ext cx="895680" cy="360"/>
        </a:xfrm>
        <a:prstGeom prst="rect">
          <a:avLst/>
        </a:prstGeom>
        <a:ln w="9360">
          <a:noFill/>
        </a:ln>
      </xdr:spPr>
    </xdr:pic>
    <xdr:clientData/>
  </xdr:twoCellAnchor>
  <xdr:twoCellAnchor>
    <xdr:from>
      <xdr:col>17</xdr:col>
      <xdr:colOff>1010520</xdr:colOff>
      <xdr:row>25</xdr:row>
      <xdr:rowOff>360</xdr:rowOff>
    </xdr:from>
    <xdr:to>
      <xdr:col>18</xdr:col>
      <xdr:colOff>766800</xdr:colOff>
      <xdr:row>25</xdr:row>
      <xdr:rowOff>720</xdr:rowOff>
    </xdr:to>
    <xdr:pic>
      <xdr:nvPicPr>
        <xdr:cNvPr id="10" name="Picture 1"/>
        <xdr:cNvPicPr/>
      </xdr:nvPicPr>
      <xdr:blipFill>
        <a:blip xmlns:r="http://schemas.openxmlformats.org/officeDocument/2006/relationships" r:embed="rId1"/>
        <a:stretch/>
      </xdr:blipFill>
      <xdr:spPr>
        <a:xfrm>
          <a:off x="14908680" y="8555400"/>
          <a:ext cx="854280" cy="360"/>
        </a:xfrm>
        <a:prstGeom prst="rect">
          <a:avLst/>
        </a:prstGeom>
        <a:ln w="9360">
          <a:noFill/>
        </a:ln>
      </xdr:spPr>
    </xdr:pic>
    <xdr:clientData/>
  </xdr:twoCellAnchor>
  <xdr:twoCellAnchor>
    <xdr:from>
      <xdr:col>18</xdr:col>
      <xdr:colOff>196560</xdr:colOff>
      <xdr:row>33</xdr:row>
      <xdr:rowOff>39960</xdr:rowOff>
    </xdr:from>
    <xdr:to>
      <xdr:col>19</xdr:col>
      <xdr:colOff>131760</xdr:colOff>
      <xdr:row>33</xdr:row>
      <xdr:rowOff>40320</xdr:rowOff>
    </xdr:to>
    <xdr:pic>
      <xdr:nvPicPr>
        <xdr:cNvPr id="11" name="Picture 1"/>
        <xdr:cNvPicPr/>
      </xdr:nvPicPr>
      <xdr:blipFill>
        <a:blip xmlns:r="http://schemas.openxmlformats.org/officeDocument/2006/relationships" r:embed="rId1"/>
        <a:stretch/>
      </xdr:blipFill>
      <xdr:spPr>
        <a:xfrm>
          <a:off x="15192720" y="10639800"/>
          <a:ext cx="844200" cy="360"/>
        </a:xfrm>
        <a:prstGeom prst="rect">
          <a:avLst/>
        </a:prstGeom>
        <a:ln w="9360">
          <a:noFill/>
        </a:ln>
      </xdr:spPr>
    </xdr:pic>
    <xdr:clientData/>
  </xdr:twoCellAnchor>
  <xdr:twoCellAnchor>
    <xdr:from>
      <xdr:col>18</xdr:col>
      <xdr:colOff>69840</xdr:colOff>
      <xdr:row>14</xdr:row>
      <xdr:rowOff>0</xdr:rowOff>
    </xdr:from>
    <xdr:to>
      <xdr:col>19</xdr:col>
      <xdr:colOff>3240</xdr:colOff>
      <xdr:row>14</xdr:row>
      <xdr:rowOff>360</xdr:rowOff>
    </xdr:to>
    <xdr:pic>
      <xdr:nvPicPr>
        <xdr:cNvPr id="12" name="Picture 1"/>
        <xdr:cNvPicPr/>
      </xdr:nvPicPr>
      <xdr:blipFill>
        <a:blip xmlns:r="http://schemas.openxmlformats.org/officeDocument/2006/relationships" r:embed="rId1"/>
        <a:stretch/>
      </xdr:blipFill>
      <xdr:spPr>
        <a:xfrm>
          <a:off x="15066000" y="4002120"/>
          <a:ext cx="842400" cy="360"/>
        </a:xfrm>
        <a:prstGeom prst="rect">
          <a:avLst/>
        </a:prstGeom>
        <a:ln w="9360">
          <a:noFill/>
        </a:ln>
      </xdr:spPr>
    </xdr:pic>
    <xdr:clientData/>
  </xdr:twoCellAnchor>
  <xdr:twoCellAnchor>
    <xdr:from>
      <xdr:col>18</xdr:col>
      <xdr:colOff>69840</xdr:colOff>
      <xdr:row>15</xdr:row>
      <xdr:rowOff>0</xdr:rowOff>
    </xdr:from>
    <xdr:to>
      <xdr:col>19</xdr:col>
      <xdr:colOff>3240</xdr:colOff>
      <xdr:row>15</xdr:row>
      <xdr:rowOff>360</xdr:rowOff>
    </xdr:to>
    <xdr:pic>
      <xdr:nvPicPr>
        <xdr:cNvPr id="13" name="Picture 1"/>
        <xdr:cNvPicPr/>
      </xdr:nvPicPr>
      <xdr:blipFill>
        <a:blip xmlns:r="http://schemas.openxmlformats.org/officeDocument/2006/relationships" r:embed="rId1"/>
        <a:stretch/>
      </xdr:blipFill>
      <xdr:spPr>
        <a:xfrm>
          <a:off x="15066000" y="4350960"/>
          <a:ext cx="842400" cy="360"/>
        </a:xfrm>
        <a:prstGeom prst="rect">
          <a:avLst/>
        </a:prstGeom>
        <a:ln w="9360">
          <a:noFill/>
        </a:ln>
      </xdr:spPr>
    </xdr:pic>
    <xdr:clientData/>
  </xdr:twoCellAnchor>
  <xdr:twoCellAnchor>
    <xdr:from>
      <xdr:col>18</xdr:col>
      <xdr:colOff>69840</xdr:colOff>
      <xdr:row>15</xdr:row>
      <xdr:rowOff>435240</xdr:rowOff>
    </xdr:from>
    <xdr:to>
      <xdr:col>19</xdr:col>
      <xdr:colOff>3240</xdr:colOff>
      <xdr:row>15</xdr:row>
      <xdr:rowOff>435600</xdr:rowOff>
    </xdr:to>
    <xdr:pic>
      <xdr:nvPicPr>
        <xdr:cNvPr id="14" name="Picture 1"/>
        <xdr:cNvPicPr/>
      </xdr:nvPicPr>
      <xdr:blipFill>
        <a:blip xmlns:r="http://schemas.openxmlformats.org/officeDocument/2006/relationships" r:embed="rId1"/>
        <a:stretch/>
      </xdr:blipFill>
      <xdr:spPr>
        <a:xfrm>
          <a:off x="15066000" y="4786200"/>
          <a:ext cx="842400" cy="360"/>
        </a:xfrm>
        <a:prstGeom prst="rect">
          <a:avLst/>
        </a:prstGeom>
        <a:ln w="9360">
          <a:noFill/>
        </a:ln>
      </xdr:spPr>
    </xdr:pic>
    <xdr:clientData/>
  </xdr:twoCellAnchor>
  <xdr:twoCellAnchor>
    <xdr:from>
      <xdr:col>18</xdr:col>
      <xdr:colOff>69840</xdr:colOff>
      <xdr:row>16</xdr:row>
      <xdr:rowOff>435240</xdr:rowOff>
    </xdr:from>
    <xdr:to>
      <xdr:col>19</xdr:col>
      <xdr:colOff>3240</xdr:colOff>
      <xdr:row>16</xdr:row>
      <xdr:rowOff>435600</xdr:rowOff>
    </xdr:to>
    <xdr:pic>
      <xdr:nvPicPr>
        <xdr:cNvPr id="15" name="Picture 1"/>
        <xdr:cNvPicPr/>
      </xdr:nvPicPr>
      <xdr:blipFill>
        <a:blip xmlns:r="http://schemas.openxmlformats.org/officeDocument/2006/relationships" r:embed="rId1"/>
        <a:stretch/>
      </xdr:blipFill>
      <xdr:spPr>
        <a:xfrm>
          <a:off x="15066000" y="5224320"/>
          <a:ext cx="842400" cy="360"/>
        </a:xfrm>
        <a:prstGeom prst="rect">
          <a:avLst/>
        </a:prstGeom>
        <a:ln w="9360">
          <a:noFill/>
        </a:ln>
      </xdr:spPr>
    </xdr:pic>
    <xdr:clientData/>
  </xdr:twoCellAnchor>
  <xdr:twoCellAnchor>
    <xdr:from>
      <xdr:col>18</xdr:col>
      <xdr:colOff>69840</xdr:colOff>
      <xdr:row>18</xdr:row>
      <xdr:rowOff>0</xdr:rowOff>
    </xdr:from>
    <xdr:to>
      <xdr:col>19</xdr:col>
      <xdr:colOff>3240</xdr:colOff>
      <xdr:row>18</xdr:row>
      <xdr:rowOff>360</xdr:rowOff>
    </xdr:to>
    <xdr:pic>
      <xdr:nvPicPr>
        <xdr:cNvPr id="16" name="Picture 1"/>
        <xdr:cNvPicPr/>
      </xdr:nvPicPr>
      <xdr:blipFill>
        <a:blip xmlns:r="http://schemas.openxmlformats.org/officeDocument/2006/relationships" r:embed="rId1"/>
        <a:stretch/>
      </xdr:blipFill>
      <xdr:spPr>
        <a:xfrm>
          <a:off x="15066000" y="5646240"/>
          <a:ext cx="842400" cy="360"/>
        </a:xfrm>
        <a:prstGeom prst="rect">
          <a:avLst/>
        </a:prstGeom>
        <a:ln w="9360">
          <a:noFill/>
        </a:ln>
      </xdr:spPr>
    </xdr:pic>
    <xdr:clientData/>
  </xdr:twoCellAnchor>
  <xdr:twoCellAnchor>
    <xdr:from>
      <xdr:col>18</xdr:col>
      <xdr:colOff>69840</xdr:colOff>
      <xdr:row>19</xdr:row>
      <xdr:rowOff>360</xdr:rowOff>
    </xdr:from>
    <xdr:to>
      <xdr:col>19</xdr:col>
      <xdr:colOff>3240</xdr:colOff>
      <xdr:row>19</xdr:row>
      <xdr:rowOff>720</xdr:rowOff>
    </xdr:to>
    <xdr:pic>
      <xdr:nvPicPr>
        <xdr:cNvPr id="17" name="Picture 1"/>
        <xdr:cNvPicPr/>
      </xdr:nvPicPr>
      <xdr:blipFill>
        <a:blip xmlns:r="http://schemas.openxmlformats.org/officeDocument/2006/relationships" r:embed="rId1"/>
        <a:stretch/>
      </xdr:blipFill>
      <xdr:spPr>
        <a:xfrm>
          <a:off x="15066000" y="5995080"/>
          <a:ext cx="842400" cy="360"/>
        </a:xfrm>
        <a:prstGeom prst="rect">
          <a:avLst/>
        </a:prstGeom>
        <a:ln w="9360">
          <a:noFill/>
        </a:ln>
      </xdr:spPr>
    </xdr:pic>
    <xdr:clientData/>
  </xdr:twoCellAnchor>
  <xdr:twoCellAnchor>
    <xdr:from>
      <xdr:col>18</xdr:col>
      <xdr:colOff>69840</xdr:colOff>
      <xdr:row>19</xdr:row>
      <xdr:rowOff>435600</xdr:rowOff>
    </xdr:from>
    <xdr:to>
      <xdr:col>19</xdr:col>
      <xdr:colOff>3240</xdr:colOff>
      <xdr:row>19</xdr:row>
      <xdr:rowOff>435960</xdr:rowOff>
    </xdr:to>
    <xdr:pic>
      <xdr:nvPicPr>
        <xdr:cNvPr id="18" name="Picture 1"/>
        <xdr:cNvPicPr/>
      </xdr:nvPicPr>
      <xdr:blipFill>
        <a:blip xmlns:r="http://schemas.openxmlformats.org/officeDocument/2006/relationships" r:embed="rId1"/>
        <a:stretch/>
      </xdr:blipFill>
      <xdr:spPr>
        <a:xfrm>
          <a:off x="15066000" y="6430320"/>
          <a:ext cx="842400" cy="360"/>
        </a:xfrm>
        <a:prstGeom prst="rect">
          <a:avLst/>
        </a:prstGeom>
        <a:ln w="9360">
          <a:noFill/>
        </a:ln>
      </xdr:spPr>
    </xdr:pic>
    <xdr:clientData/>
  </xdr:twoCellAnchor>
  <xdr:twoCellAnchor>
    <xdr:from>
      <xdr:col>18</xdr:col>
      <xdr:colOff>69840</xdr:colOff>
      <xdr:row>22</xdr:row>
      <xdr:rowOff>435240</xdr:rowOff>
    </xdr:from>
    <xdr:to>
      <xdr:col>19</xdr:col>
      <xdr:colOff>3240</xdr:colOff>
      <xdr:row>22</xdr:row>
      <xdr:rowOff>435600</xdr:rowOff>
    </xdr:to>
    <xdr:pic>
      <xdr:nvPicPr>
        <xdr:cNvPr id="19" name="Picture 1"/>
        <xdr:cNvPicPr/>
      </xdr:nvPicPr>
      <xdr:blipFill>
        <a:blip xmlns:r="http://schemas.openxmlformats.org/officeDocument/2006/relationships" r:embed="rId1"/>
        <a:stretch/>
      </xdr:blipFill>
      <xdr:spPr>
        <a:xfrm>
          <a:off x="15066000" y="7744680"/>
          <a:ext cx="842400" cy="360"/>
        </a:xfrm>
        <a:prstGeom prst="rect">
          <a:avLst/>
        </a:prstGeom>
        <a:ln w="9360">
          <a:noFill/>
        </a:ln>
      </xdr:spPr>
    </xdr:pic>
    <xdr:clientData/>
  </xdr:twoCellAnchor>
  <xdr:twoCellAnchor>
    <xdr:from>
      <xdr:col>18</xdr:col>
      <xdr:colOff>69840</xdr:colOff>
      <xdr:row>25</xdr:row>
      <xdr:rowOff>360</xdr:rowOff>
    </xdr:from>
    <xdr:to>
      <xdr:col>19</xdr:col>
      <xdr:colOff>3600</xdr:colOff>
      <xdr:row>25</xdr:row>
      <xdr:rowOff>720</xdr:rowOff>
    </xdr:to>
    <xdr:pic>
      <xdr:nvPicPr>
        <xdr:cNvPr id="20" name="Picture 1"/>
        <xdr:cNvPicPr/>
      </xdr:nvPicPr>
      <xdr:blipFill>
        <a:blip xmlns:r="http://schemas.openxmlformats.org/officeDocument/2006/relationships" r:embed="rId1"/>
        <a:stretch/>
      </xdr:blipFill>
      <xdr:spPr>
        <a:xfrm>
          <a:off x="15066000" y="8555400"/>
          <a:ext cx="842760" cy="360"/>
        </a:xfrm>
        <a:prstGeom prst="rect">
          <a:avLst/>
        </a:prstGeom>
        <a:ln w="9360">
          <a:noFill/>
        </a:ln>
      </xdr:spPr>
    </xdr:pic>
    <xdr:clientData/>
  </xdr:twoCellAnchor>
  <xdr:twoCellAnchor>
    <xdr:from>
      <xdr:col>18</xdr:col>
      <xdr:colOff>69840</xdr:colOff>
      <xdr:row>14</xdr:row>
      <xdr:rowOff>0</xdr:rowOff>
    </xdr:from>
    <xdr:to>
      <xdr:col>19</xdr:col>
      <xdr:colOff>3240</xdr:colOff>
      <xdr:row>14</xdr:row>
      <xdr:rowOff>360</xdr:rowOff>
    </xdr:to>
    <xdr:pic>
      <xdr:nvPicPr>
        <xdr:cNvPr id="21" name="Picture 1"/>
        <xdr:cNvPicPr/>
      </xdr:nvPicPr>
      <xdr:blipFill>
        <a:blip xmlns:r="http://schemas.openxmlformats.org/officeDocument/2006/relationships" r:embed="rId1"/>
        <a:stretch/>
      </xdr:blipFill>
      <xdr:spPr>
        <a:xfrm>
          <a:off x="15066000" y="4002120"/>
          <a:ext cx="842400" cy="360"/>
        </a:xfrm>
        <a:prstGeom prst="rect">
          <a:avLst/>
        </a:prstGeom>
        <a:ln w="9360">
          <a:noFill/>
        </a:ln>
      </xdr:spPr>
    </xdr:pic>
    <xdr:clientData/>
  </xdr:twoCellAnchor>
  <xdr:twoCellAnchor>
    <xdr:from>
      <xdr:col>18</xdr:col>
      <xdr:colOff>69840</xdr:colOff>
      <xdr:row>15</xdr:row>
      <xdr:rowOff>0</xdr:rowOff>
    </xdr:from>
    <xdr:to>
      <xdr:col>19</xdr:col>
      <xdr:colOff>3240</xdr:colOff>
      <xdr:row>15</xdr:row>
      <xdr:rowOff>360</xdr:rowOff>
    </xdr:to>
    <xdr:pic>
      <xdr:nvPicPr>
        <xdr:cNvPr id="22" name="Picture 1"/>
        <xdr:cNvPicPr/>
      </xdr:nvPicPr>
      <xdr:blipFill>
        <a:blip xmlns:r="http://schemas.openxmlformats.org/officeDocument/2006/relationships" r:embed="rId1"/>
        <a:stretch/>
      </xdr:blipFill>
      <xdr:spPr>
        <a:xfrm>
          <a:off x="15066000" y="4350960"/>
          <a:ext cx="842400" cy="360"/>
        </a:xfrm>
        <a:prstGeom prst="rect">
          <a:avLst/>
        </a:prstGeom>
        <a:ln w="9360">
          <a:noFill/>
        </a:ln>
      </xdr:spPr>
    </xdr:pic>
    <xdr:clientData/>
  </xdr:twoCellAnchor>
  <xdr:twoCellAnchor>
    <xdr:from>
      <xdr:col>18</xdr:col>
      <xdr:colOff>69840</xdr:colOff>
      <xdr:row>15</xdr:row>
      <xdr:rowOff>435240</xdr:rowOff>
    </xdr:from>
    <xdr:to>
      <xdr:col>19</xdr:col>
      <xdr:colOff>3240</xdr:colOff>
      <xdr:row>15</xdr:row>
      <xdr:rowOff>435600</xdr:rowOff>
    </xdr:to>
    <xdr:pic>
      <xdr:nvPicPr>
        <xdr:cNvPr id="23" name="Picture 1"/>
        <xdr:cNvPicPr/>
      </xdr:nvPicPr>
      <xdr:blipFill>
        <a:blip xmlns:r="http://schemas.openxmlformats.org/officeDocument/2006/relationships" r:embed="rId1"/>
        <a:stretch/>
      </xdr:blipFill>
      <xdr:spPr>
        <a:xfrm>
          <a:off x="15066000" y="4786200"/>
          <a:ext cx="842400" cy="360"/>
        </a:xfrm>
        <a:prstGeom prst="rect">
          <a:avLst/>
        </a:prstGeom>
        <a:ln w="9360">
          <a:noFill/>
        </a:ln>
      </xdr:spPr>
    </xdr:pic>
    <xdr:clientData/>
  </xdr:twoCellAnchor>
  <xdr:twoCellAnchor>
    <xdr:from>
      <xdr:col>18</xdr:col>
      <xdr:colOff>69840</xdr:colOff>
      <xdr:row>16</xdr:row>
      <xdr:rowOff>435240</xdr:rowOff>
    </xdr:from>
    <xdr:to>
      <xdr:col>19</xdr:col>
      <xdr:colOff>3240</xdr:colOff>
      <xdr:row>16</xdr:row>
      <xdr:rowOff>435600</xdr:rowOff>
    </xdr:to>
    <xdr:pic>
      <xdr:nvPicPr>
        <xdr:cNvPr id="24" name="Picture 1"/>
        <xdr:cNvPicPr/>
      </xdr:nvPicPr>
      <xdr:blipFill>
        <a:blip xmlns:r="http://schemas.openxmlformats.org/officeDocument/2006/relationships" r:embed="rId1"/>
        <a:stretch/>
      </xdr:blipFill>
      <xdr:spPr>
        <a:xfrm>
          <a:off x="15066000" y="5224320"/>
          <a:ext cx="842400" cy="360"/>
        </a:xfrm>
        <a:prstGeom prst="rect">
          <a:avLst/>
        </a:prstGeom>
        <a:ln w="9360">
          <a:noFill/>
        </a:ln>
      </xdr:spPr>
    </xdr:pic>
    <xdr:clientData/>
  </xdr:twoCellAnchor>
  <xdr:twoCellAnchor>
    <xdr:from>
      <xdr:col>18</xdr:col>
      <xdr:colOff>69840</xdr:colOff>
      <xdr:row>18</xdr:row>
      <xdr:rowOff>0</xdr:rowOff>
    </xdr:from>
    <xdr:to>
      <xdr:col>19</xdr:col>
      <xdr:colOff>3240</xdr:colOff>
      <xdr:row>18</xdr:row>
      <xdr:rowOff>360</xdr:rowOff>
    </xdr:to>
    <xdr:pic>
      <xdr:nvPicPr>
        <xdr:cNvPr id="25" name="Picture 1"/>
        <xdr:cNvPicPr/>
      </xdr:nvPicPr>
      <xdr:blipFill>
        <a:blip xmlns:r="http://schemas.openxmlformats.org/officeDocument/2006/relationships" r:embed="rId1"/>
        <a:stretch/>
      </xdr:blipFill>
      <xdr:spPr>
        <a:xfrm>
          <a:off x="15066000" y="5646240"/>
          <a:ext cx="842400" cy="360"/>
        </a:xfrm>
        <a:prstGeom prst="rect">
          <a:avLst/>
        </a:prstGeom>
        <a:ln w="9360">
          <a:noFill/>
        </a:ln>
      </xdr:spPr>
    </xdr:pic>
    <xdr:clientData/>
  </xdr:twoCellAnchor>
  <xdr:twoCellAnchor>
    <xdr:from>
      <xdr:col>18</xdr:col>
      <xdr:colOff>69840</xdr:colOff>
      <xdr:row>19</xdr:row>
      <xdr:rowOff>360</xdr:rowOff>
    </xdr:from>
    <xdr:to>
      <xdr:col>19</xdr:col>
      <xdr:colOff>3240</xdr:colOff>
      <xdr:row>19</xdr:row>
      <xdr:rowOff>720</xdr:rowOff>
    </xdr:to>
    <xdr:pic>
      <xdr:nvPicPr>
        <xdr:cNvPr id="26" name="Picture 1"/>
        <xdr:cNvPicPr/>
      </xdr:nvPicPr>
      <xdr:blipFill>
        <a:blip xmlns:r="http://schemas.openxmlformats.org/officeDocument/2006/relationships" r:embed="rId1"/>
        <a:stretch/>
      </xdr:blipFill>
      <xdr:spPr>
        <a:xfrm>
          <a:off x="15066000" y="5995080"/>
          <a:ext cx="842400" cy="360"/>
        </a:xfrm>
        <a:prstGeom prst="rect">
          <a:avLst/>
        </a:prstGeom>
        <a:ln w="9360">
          <a:noFill/>
        </a:ln>
      </xdr:spPr>
    </xdr:pic>
    <xdr:clientData/>
  </xdr:twoCellAnchor>
  <xdr:twoCellAnchor>
    <xdr:from>
      <xdr:col>18</xdr:col>
      <xdr:colOff>69840</xdr:colOff>
      <xdr:row>19</xdr:row>
      <xdr:rowOff>435600</xdr:rowOff>
    </xdr:from>
    <xdr:to>
      <xdr:col>19</xdr:col>
      <xdr:colOff>3240</xdr:colOff>
      <xdr:row>19</xdr:row>
      <xdr:rowOff>435960</xdr:rowOff>
    </xdr:to>
    <xdr:pic>
      <xdr:nvPicPr>
        <xdr:cNvPr id="27" name="Picture 1"/>
        <xdr:cNvPicPr/>
      </xdr:nvPicPr>
      <xdr:blipFill>
        <a:blip xmlns:r="http://schemas.openxmlformats.org/officeDocument/2006/relationships" r:embed="rId1"/>
        <a:stretch/>
      </xdr:blipFill>
      <xdr:spPr>
        <a:xfrm>
          <a:off x="15066000" y="6430320"/>
          <a:ext cx="842400" cy="360"/>
        </a:xfrm>
        <a:prstGeom prst="rect">
          <a:avLst/>
        </a:prstGeom>
        <a:ln w="9360">
          <a:noFill/>
        </a:ln>
      </xdr:spPr>
    </xdr:pic>
    <xdr:clientData/>
  </xdr:twoCellAnchor>
  <xdr:twoCellAnchor>
    <xdr:from>
      <xdr:col>18</xdr:col>
      <xdr:colOff>69840</xdr:colOff>
      <xdr:row>22</xdr:row>
      <xdr:rowOff>435240</xdr:rowOff>
    </xdr:from>
    <xdr:to>
      <xdr:col>19</xdr:col>
      <xdr:colOff>3240</xdr:colOff>
      <xdr:row>22</xdr:row>
      <xdr:rowOff>435600</xdr:rowOff>
    </xdr:to>
    <xdr:pic>
      <xdr:nvPicPr>
        <xdr:cNvPr id="28" name="Picture 1"/>
        <xdr:cNvPicPr/>
      </xdr:nvPicPr>
      <xdr:blipFill>
        <a:blip xmlns:r="http://schemas.openxmlformats.org/officeDocument/2006/relationships" r:embed="rId1"/>
        <a:stretch/>
      </xdr:blipFill>
      <xdr:spPr>
        <a:xfrm>
          <a:off x="15066000" y="7744680"/>
          <a:ext cx="842400" cy="360"/>
        </a:xfrm>
        <a:prstGeom prst="rect">
          <a:avLst/>
        </a:prstGeom>
        <a:ln w="9360">
          <a:noFill/>
        </a:ln>
      </xdr:spPr>
    </xdr:pic>
    <xdr:clientData/>
  </xdr:twoCellAnchor>
  <xdr:twoCellAnchor>
    <xdr:from>
      <xdr:col>18</xdr:col>
      <xdr:colOff>69840</xdr:colOff>
      <xdr:row>25</xdr:row>
      <xdr:rowOff>360</xdr:rowOff>
    </xdr:from>
    <xdr:to>
      <xdr:col>19</xdr:col>
      <xdr:colOff>3600</xdr:colOff>
      <xdr:row>25</xdr:row>
      <xdr:rowOff>720</xdr:rowOff>
    </xdr:to>
    <xdr:pic>
      <xdr:nvPicPr>
        <xdr:cNvPr id="29" name="Picture 1"/>
        <xdr:cNvPicPr/>
      </xdr:nvPicPr>
      <xdr:blipFill>
        <a:blip xmlns:r="http://schemas.openxmlformats.org/officeDocument/2006/relationships" r:embed="rId1"/>
        <a:stretch/>
      </xdr:blipFill>
      <xdr:spPr>
        <a:xfrm>
          <a:off x="15066000" y="8555400"/>
          <a:ext cx="842760" cy="360"/>
        </a:xfrm>
        <a:prstGeom prst="rect">
          <a:avLst/>
        </a:prstGeom>
        <a:ln w="9360">
          <a:noFill/>
        </a:ln>
      </xdr:spPr>
    </xdr:pic>
    <xdr:clientData/>
  </xdr:twoCellAnchor>
  <xdr:twoCellAnchor>
    <xdr:from>
      <xdr:col>18</xdr:col>
      <xdr:colOff>69840</xdr:colOff>
      <xdr:row>20</xdr:row>
      <xdr:rowOff>435600</xdr:rowOff>
    </xdr:from>
    <xdr:to>
      <xdr:col>19</xdr:col>
      <xdr:colOff>3240</xdr:colOff>
      <xdr:row>20</xdr:row>
      <xdr:rowOff>435960</xdr:rowOff>
    </xdr:to>
    <xdr:pic>
      <xdr:nvPicPr>
        <xdr:cNvPr id="30" name="Picture 1"/>
        <xdr:cNvPicPr/>
      </xdr:nvPicPr>
      <xdr:blipFill>
        <a:blip xmlns:r="http://schemas.openxmlformats.org/officeDocument/2006/relationships" r:embed="rId1"/>
        <a:stretch/>
      </xdr:blipFill>
      <xdr:spPr>
        <a:xfrm>
          <a:off x="15066000" y="6868440"/>
          <a:ext cx="842400" cy="360"/>
        </a:xfrm>
        <a:prstGeom prst="rect">
          <a:avLst/>
        </a:prstGeom>
        <a:ln w="9360">
          <a:noFill/>
        </a:ln>
      </xdr:spPr>
    </xdr:pic>
    <xdr:clientData/>
  </xdr:twoCellAnchor>
  <xdr:twoCellAnchor>
    <xdr:from>
      <xdr:col>18</xdr:col>
      <xdr:colOff>69840</xdr:colOff>
      <xdr:row>20</xdr:row>
      <xdr:rowOff>435600</xdr:rowOff>
    </xdr:from>
    <xdr:to>
      <xdr:col>19</xdr:col>
      <xdr:colOff>3240</xdr:colOff>
      <xdr:row>20</xdr:row>
      <xdr:rowOff>435960</xdr:rowOff>
    </xdr:to>
    <xdr:pic>
      <xdr:nvPicPr>
        <xdr:cNvPr id="31" name="Picture 1"/>
        <xdr:cNvPicPr/>
      </xdr:nvPicPr>
      <xdr:blipFill>
        <a:blip xmlns:r="http://schemas.openxmlformats.org/officeDocument/2006/relationships" r:embed="rId1"/>
        <a:stretch/>
      </xdr:blipFill>
      <xdr:spPr>
        <a:xfrm>
          <a:off x="15066000" y="6868440"/>
          <a:ext cx="842400" cy="360"/>
        </a:xfrm>
        <a:prstGeom prst="rect">
          <a:avLst/>
        </a:prstGeom>
        <a:ln w="9360">
          <a:noFill/>
        </a:ln>
      </xdr:spPr>
    </xdr:pic>
    <xdr:clientData/>
  </xdr:twoCellAnchor>
  <xdr:twoCellAnchor>
    <xdr:from>
      <xdr:col>18</xdr:col>
      <xdr:colOff>69840</xdr:colOff>
      <xdr:row>21</xdr:row>
      <xdr:rowOff>435240</xdr:rowOff>
    </xdr:from>
    <xdr:to>
      <xdr:col>19</xdr:col>
      <xdr:colOff>3240</xdr:colOff>
      <xdr:row>21</xdr:row>
      <xdr:rowOff>435600</xdr:rowOff>
    </xdr:to>
    <xdr:pic>
      <xdr:nvPicPr>
        <xdr:cNvPr id="32" name="Picture 1"/>
        <xdr:cNvPicPr/>
      </xdr:nvPicPr>
      <xdr:blipFill>
        <a:blip xmlns:r="http://schemas.openxmlformats.org/officeDocument/2006/relationships" r:embed="rId1"/>
        <a:stretch/>
      </xdr:blipFill>
      <xdr:spPr>
        <a:xfrm>
          <a:off x="15066000" y="7306560"/>
          <a:ext cx="842400" cy="360"/>
        </a:xfrm>
        <a:prstGeom prst="rect">
          <a:avLst/>
        </a:prstGeom>
        <a:ln w="9360">
          <a:noFill/>
        </a:ln>
      </xdr:spPr>
    </xdr:pic>
    <xdr:clientData/>
  </xdr:twoCellAnchor>
  <xdr:twoCellAnchor>
    <xdr:from>
      <xdr:col>18</xdr:col>
      <xdr:colOff>69840</xdr:colOff>
      <xdr:row>21</xdr:row>
      <xdr:rowOff>435240</xdr:rowOff>
    </xdr:from>
    <xdr:to>
      <xdr:col>19</xdr:col>
      <xdr:colOff>3240</xdr:colOff>
      <xdr:row>21</xdr:row>
      <xdr:rowOff>435600</xdr:rowOff>
    </xdr:to>
    <xdr:pic>
      <xdr:nvPicPr>
        <xdr:cNvPr id="33" name="Picture 1"/>
        <xdr:cNvPicPr/>
      </xdr:nvPicPr>
      <xdr:blipFill>
        <a:blip xmlns:r="http://schemas.openxmlformats.org/officeDocument/2006/relationships" r:embed="rId1"/>
        <a:stretch/>
      </xdr:blipFill>
      <xdr:spPr>
        <a:xfrm>
          <a:off x="15066000" y="7306560"/>
          <a:ext cx="842400" cy="360"/>
        </a:xfrm>
        <a:prstGeom prst="rect">
          <a:avLst/>
        </a:prstGeom>
        <a:ln w="9360">
          <a:noFill/>
        </a:ln>
      </xdr:spPr>
    </xdr:pic>
    <xdr:clientData/>
  </xdr:twoCellAnchor>
  <xdr:twoCellAnchor>
    <xdr:from>
      <xdr:col>18</xdr:col>
      <xdr:colOff>69840</xdr:colOff>
      <xdr:row>22</xdr:row>
      <xdr:rowOff>435240</xdr:rowOff>
    </xdr:from>
    <xdr:to>
      <xdr:col>19</xdr:col>
      <xdr:colOff>3240</xdr:colOff>
      <xdr:row>22</xdr:row>
      <xdr:rowOff>435600</xdr:rowOff>
    </xdr:to>
    <xdr:pic>
      <xdr:nvPicPr>
        <xdr:cNvPr id="34" name="Picture 1"/>
        <xdr:cNvPicPr/>
      </xdr:nvPicPr>
      <xdr:blipFill>
        <a:blip xmlns:r="http://schemas.openxmlformats.org/officeDocument/2006/relationships" r:embed="rId1"/>
        <a:stretch/>
      </xdr:blipFill>
      <xdr:spPr>
        <a:xfrm>
          <a:off x="15066000" y="7744680"/>
          <a:ext cx="842400" cy="360"/>
        </a:xfrm>
        <a:prstGeom prst="rect">
          <a:avLst/>
        </a:prstGeom>
        <a:ln w="9360">
          <a:noFill/>
        </a:ln>
      </xdr:spPr>
    </xdr:pic>
    <xdr:clientData/>
  </xdr:twoCellAnchor>
  <xdr:twoCellAnchor>
    <xdr:from>
      <xdr:col>18</xdr:col>
      <xdr:colOff>69840</xdr:colOff>
      <xdr:row>22</xdr:row>
      <xdr:rowOff>435240</xdr:rowOff>
    </xdr:from>
    <xdr:to>
      <xdr:col>19</xdr:col>
      <xdr:colOff>3240</xdr:colOff>
      <xdr:row>22</xdr:row>
      <xdr:rowOff>435600</xdr:rowOff>
    </xdr:to>
    <xdr:pic>
      <xdr:nvPicPr>
        <xdr:cNvPr id="35" name="Picture 1"/>
        <xdr:cNvPicPr/>
      </xdr:nvPicPr>
      <xdr:blipFill>
        <a:blip xmlns:r="http://schemas.openxmlformats.org/officeDocument/2006/relationships" r:embed="rId1"/>
        <a:stretch/>
      </xdr:blipFill>
      <xdr:spPr>
        <a:xfrm>
          <a:off x="15066000" y="7744680"/>
          <a:ext cx="842400" cy="360"/>
        </a:xfrm>
        <a:prstGeom prst="rect">
          <a:avLst/>
        </a:prstGeom>
        <a:ln w="9360">
          <a:noFill/>
        </a:ln>
      </xdr:spPr>
    </xdr:pic>
    <xdr:clientData/>
  </xdr:twoCellAnchor>
  <xdr:twoCellAnchor>
    <xdr:from>
      <xdr:col>17</xdr:col>
      <xdr:colOff>831840</xdr:colOff>
      <xdr:row>23</xdr:row>
      <xdr:rowOff>271783</xdr:rowOff>
    </xdr:from>
    <xdr:to>
      <xdr:col>18</xdr:col>
      <xdr:colOff>588347</xdr:colOff>
      <xdr:row>23</xdr:row>
      <xdr:rowOff>272143</xdr:rowOff>
    </xdr:to>
    <xdr:pic>
      <xdr:nvPicPr>
        <xdr:cNvPr id="36" name="Picture 1"/>
        <xdr:cNvPicPr/>
      </xdr:nvPicPr>
      <xdr:blipFill>
        <a:blip xmlns:r="http://schemas.openxmlformats.org/officeDocument/2006/relationships" r:embed="rId1"/>
        <a:stretch/>
      </xdr:blipFill>
      <xdr:spPr>
        <a:xfrm>
          <a:off x="17473376" y="7837354"/>
          <a:ext cx="790650" cy="360"/>
        </a:xfrm>
        <a:prstGeom prst="rect">
          <a:avLst/>
        </a:prstGeom>
        <a:ln w="9360">
          <a:noFill/>
        </a:ln>
      </xdr:spPr>
    </xdr:pic>
    <xdr:clientData/>
  </xdr:twoCellAnchor>
  <xdr:twoCellAnchor>
    <xdr:from>
      <xdr:col>18</xdr:col>
      <xdr:colOff>56232</xdr:colOff>
      <xdr:row>24</xdr:row>
      <xdr:rowOff>122105</xdr:rowOff>
    </xdr:from>
    <xdr:to>
      <xdr:col>18</xdr:col>
      <xdr:colOff>846882</xdr:colOff>
      <xdr:row>24</xdr:row>
      <xdr:rowOff>122465</xdr:rowOff>
    </xdr:to>
    <xdr:pic>
      <xdr:nvPicPr>
        <xdr:cNvPr id="37" name="Picture 1"/>
        <xdr:cNvPicPr/>
      </xdr:nvPicPr>
      <xdr:blipFill>
        <a:blip xmlns:r="http://schemas.openxmlformats.org/officeDocument/2006/relationships" r:embed="rId1"/>
        <a:stretch/>
      </xdr:blipFill>
      <xdr:spPr>
        <a:xfrm>
          <a:off x="17731911" y="8095891"/>
          <a:ext cx="790650" cy="360"/>
        </a:xfrm>
        <a:prstGeom prst="rect">
          <a:avLst/>
        </a:prstGeom>
        <a:ln w="9360">
          <a:noFill/>
        </a:ln>
      </xdr:spPr>
    </xdr:pic>
    <xdr:clientData/>
  </xdr:twoCellAnchor>
  <xdr:twoCellAnchor>
    <xdr:from>
      <xdr:col>18</xdr:col>
      <xdr:colOff>69840</xdr:colOff>
      <xdr:row>25</xdr:row>
      <xdr:rowOff>360</xdr:rowOff>
    </xdr:from>
    <xdr:to>
      <xdr:col>19</xdr:col>
      <xdr:colOff>3600</xdr:colOff>
      <xdr:row>25</xdr:row>
      <xdr:rowOff>720</xdr:rowOff>
    </xdr:to>
    <xdr:pic>
      <xdr:nvPicPr>
        <xdr:cNvPr id="38" name="Picture 1"/>
        <xdr:cNvPicPr/>
      </xdr:nvPicPr>
      <xdr:blipFill>
        <a:blip xmlns:r="http://schemas.openxmlformats.org/officeDocument/2006/relationships" r:embed="rId1"/>
        <a:stretch/>
      </xdr:blipFill>
      <xdr:spPr>
        <a:xfrm>
          <a:off x="15066000" y="8555400"/>
          <a:ext cx="842760" cy="360"/>
        </a:xfrm>
        <a:prstGeom prst="rect">
          <a:avLst/>
        </a:prstGeom>
        <a:ln w="9360">
          <a:noFill/>
        </a:ln>
      </xdr:spPr>
    </xdr:pic>
    <xdr:clientData/>
  </xdr:twoCellAnchor>
  <xdr:twoCellAnchor>
    <xdr:from>
      <xdr:col>18</xdr:col>
      <xdr:colOff>69840</xdr:colOff>
      <xdr:row>25</xdr:row>
      <xdr:rowOff>360</xdr:rowOff>
    </xdr:from>
    <xdr:to>
      <xdr:col>19</xdr:col>
      <xdr:colOff>3600</xdr:colOff>
      <xdr:row>25</xdr:row>
      <xdr:rowOff>720</xdr:rowOff>
    </xdr:to>
    <xdr:pic>
      <xdr:nvPicPr>
        <xdr:cNvPr id="39" name="Picture 1"/>
        <xdr:cNvPicPr/>
      </xdr:nvPicPr>
      <xdr:blipFill>
        <a:blip xmlns:r="http://schemas.openxmlformats.org/officeDocument/2006/relationships" r:embed="rId1"/>
        <a:stretch/>
      </xdr:blipFill>
      <xdr:spPr>
        <a:xfrm>
          <a:off x="15066000" y="8555400"/>
          <a:ext cx="842760" cy="360"/>
        </a:xfrm>
        <a:prstGeom prst="rect">
          <a:avLst/>
        </a:prstGeom>
        <a:ln w="9360"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8;&#1086;&#1088;&#1075;&#1080;/2024/2%20&#1050;&#1040;&#1055;.&#1056;&#1045;&#1052;&#1054;&#1053;&#1058;/&#1053;&#1072;&#1083;&#1077;&#1076;&#1100;%202024%20&#1075;/4.%20&#1050;&#1080;&#1088;&#1086;&#1074;&#1089;&#1082;&#1080;&#1081;%20&#1080;%20&#1057;&#1072;&#1084;&#1072;&#1088;&#1089;&#1082;&#1080;&#1081;%20&#1088;&#1072;&#1081;&#1086;&#1085;_%20&#1054;&#1054;&#1054;%20&#1069;&#1082;&#1086;&#1084;&#1077;&#1076;/&#1044;&#1077;&#1087;&#1072;&#1088;&#1090;&#1072;&#1084;&#1077;&#1085;&#1090;&#1099;/&#1044;&#1077;&#1087;.%20&#1047;&#1072;&#1082;&#1091;&#1087;&#1086;&#1082;/&#1042;&#1085;&#1091;&#1090;&#1088;&#1077;&#1085;&#1085;&#1080;&#1077;/&#1050;&#1086;&#1085;&#1082;&#1091;&#1088;&#1089;&#1099;/&#1046;&#1091;&#1088;&#1085;&#1072;&#1083;%20&#1088;&#1077;&#1075;&#1080;&#1089;&#1090;&#1088;&#1072;&#1094;&#1080;&#1080;%20&#1079;&#1072;&#1103;&#1074;&#1086;&#1082;%20%20&#1080;%20&#1087;&#1086;&#1076;&#1074;&#1077;&#1076;&#1077;&#1085;&#1080;&#1103;%20&#1080;&#1090;&#1086;&#1075;&#1086;&#1074;%20&#1056;&#1050;&#1057;&#1052;+&#1042;&#1050;%20(28.09.18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5\Users\t.lykyanova\AppData\Local\Microsoft\Windows\Temporary%20Internet%20Files\Content.Outlook\A5PONCI2\&#1050;&#1086;&#1087;&#1080;&#1103;%20&#1050;&#1086;&#1087;&#1080;&#1103;%20&#1064;&#1072;&#1073;&#1083;&#1086;&#1085;_&#1056;&#1055;&#1047;_(&#1055;&#1088;&#1080;&#1083;&#1086;&#1078;&#1077;&#1085;&#1080;&#1077;%20&#8470;1)%2002%2007%202014.xlsm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5\ukrvk\Users\o.bychkova\Documents\&#1056;&#1077;&#1077;&#1089;&#1090;&#1088;%20&#1056;&#1042;&#1050;\&#1056;&#1077;&#1077;&#1089;&#1090;&#1088;%20&#1079;&#1072;&#1082;&#1091;&#1087;&#1086;&#1082;%20&#1056;&#1042;&#1050;%2014042014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журнал заявок 18"/>
      <sheetName val="Постановление932"/>
      <sheetName val="ЗАКАЗЧИК"/>
      <sheetName val="Тип плана"/>
      <sheetName val="ПСП_ЦАУК"/>
      <sheetName val="Тип программы"/>
      <sheetName val="ОКДП"/>
      <sheetName val="ОКВЭД"/>
      <sheetName val="ОКАТО"/>
      <sheetName val="ОКЕИ"/>
      <sheetName val="СТАВКА_НДС"/>
      <sheetName val="Прочее"/>
      <sheetName val="СпособЗакупки"/>
      <sheetName val="ФормаПроведения"/>
      <sheetName val="ПричинаЕП"/>
      <sheetName val="ЭТП"/>
      <sheetName val="НеобходимостьПубликации"/>
      <sheetName val="СП_ЗАКАЗЧИКА"/>
      <sheetName val="Лист1"/>
      <sheetName val="Лист2"/>
      <sheetName val="Лист4"/>
      <sheetName val="статусы"/>
      <sheetName val="подгруппы"/>
      <sheetName val="Водоканалы"/>
      <sheetName val="Прочие предприятия"/>
      <sheetName val="сокращения"/>
      <sheetName val="Лист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АБЛОН РПЗ"/>
      <sheetName val="Описание"/>
      <sheetName val="Постановление932"/>
      <sheetName val="ЗАКАЗЧИК"/>
      <sheetName val="Тип плана"/>
      <sheetName val="ПСП_ЦАУК"/>
      <sheetName val="Тип программы"/>
      <sheetName val="ОКДП"/>
      <sheetName val="ОКВЭД"/>
      <sheetName val="ОКАТО"/>
      <sheetName val="ОКЕИ"/>
      <sheetName val="СТАВКА_НДС"/>
      <sheetName val="Прочее"/>
      <sheetName val="СпособЗакупки"/>
      <sheetName val="ФормаПроведения"/>
      <sheetName val="ПричинаЕП"/>
      <sheetName val="ЭТП"/>
      <sheetName val="НеобходимостьПубликации"/>
      <sheetName val="СП_ЗАКАЗЧИКА"/>
      <sheetName val="Лист1"/>
      <sheetName val="Лист2"/>
      <sheetName val="Лист4"/>
      <sheetName val="Коды ОКВЭД"/>
      <sheetName val="Коды ОКДП"/>
      <sheetName val="Коды ОКЕИ"/>
      <sheetName val="Коды ОКАТО"/>
      <sheetName val="Товарные группы"/>
      <sheetName val="подгруппы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3">
          <cell r="A3" t="str">
            <v>KB</v>
          </cell>
        </row>
      </sheetData>
      <sheetData sheetId="11">
        <row r="2">
          <cell r="A2" t="str">
            <v>Без НДС</v>
          </cell>
        </row>
      </sheetData>
      <sheetData sheetId="12">
        <row r="2">
          <cell r="A2" t="str">
            <v>Да</v>
          </cell>
        </row>
        <row r="3">
          <cell r="A3" t="str">
            <v>Нет</v>
          </cell>
        </row>
      </sheetData>
      <sheetData sheetId="13"/>
      <sheetData sheetId="14">
        <row r="2">
          <cell r="A2" t="str">
            <v>Открытая</v>
          </cell>
        </row>
      </sheetData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естр закупок "/>
      <sheetName val="Правила"/>
      <sheetName val="Справочник"/>
      <sheetName val="Типы сделок и перечни"/>
    </sheetNames>
    <sheetDataSet>
      <sheetData sheetId="0"/>
      <sheetData sheetId="1"/>
      <sheetData sheetId="2">
        <row r="2">
          <cell r="C2" t="str">
            <v>ЦДО СНГ</v>
          </cell>
        </row>
        <row r="3">
          <cell r="C3" t="str">
            <v>ЦДО ТНК-Нижневартовск</v>
          </cell>
        </row>
        <row r="4">
          <cell r="C4" t="str">
            <v>ЦДО ВНГ</v>
          </cell>
        </row>
        <row r="5">
          <cell r="C5" t="str">
            <v>ЦДО ТНК-Нягань</v>
          </cell>
        </row>
        <row r="6">
          <cell r="C6" t="str">
            <v>ЦДО Оренбургнефть</v>
          </cell>
        </row>
        <row r="7">
          <cell r="C7" t="str">
            <v>ЦДО Бугурусланнефть</v>
          </cell>
        </row>
        <row r="8">
          <cell r="C8" t="str">
            <v>ЦДО Сорочинскнефть</v>
          </cell>
        </row>
        <row r="9">
          <cell r="C9" t="str">
            <v>ЦДО ТНК-Уват</v>
          </cell>
        </row>
        <row r="10">
          <cell r="C10" t="str">
            <v>ЦДО ВЧНГ</v>
          </cell>
        </row>
        <row r="11">
          <cell r="C11" t="str">
            <v>ЦДО Роспан</v>
          </cell>
        </row>
        <row r="12">
          <cell r="C12" t="str">
            <v>ЗАО ТНК-ВР Снабжение</v>
          </cell>
        </row>
        <row r="13">
          <cell r="C13" t="str">
            <v>ИПО</v>
          </cell>
        </row>
      </sheetData>
      <sheetData sheetId="3">
        <row r="10">
          <cell r="B10">
            <v>101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AMO48"/>
  <sheetViews>
    <sheetView tabSelected="1" zoomScale="70" zoomScaleNormal="70" zoomScaleSheetLayoutView="80" zoomScalePageLayoutView="95" workbookViewId="0">
      <pane xSplit="3" ySplit="13" topLeftCell="D14" activePane="bottomRight" state="frozen"/>
      <selection pane="topRight" activeCell="D1" sqref="D1"/>
      <selection pane="bottomLeft" activeCell="A14" sqref="A14"/>
      <selection pane="bottomRight" activeCell="V7" sqref="V7"/>
    </sheetView>
  </sheetViews>
  <sheetFormatPr defaultColWidth="8.85546875" defaultRowHeight="12.75" outlineLevelRow="1" x14ac:dyDescent="0.2"/>
  <cols>
    <col min="1" max="1" width="4.42578125" style="1" customWidth="1"/>
    <col min="2" max="2" width="6.7109375" style="1" customWidth="1"/>
    <col min="3" max="3" width="49.140625" style="1" customWidth="1"/>
    <col min="4" max="4" width="8.28515625" style="1" customWidth="1"/>
    <col min="5" max="5" width="9.5703125" style="1" customWidth="1"/>
    <col min="6" max="7" width="10.85546875" style="1" customWidth="1"/>
    <col min="8" max="8" width="13.140625" style="1" customWidth="1"/>
    <col min="9" max="9" width="16.5703125" style="1" customWidth="1"/>
    <col min="10" max="10" width="14.42578125" style="1" customWidth="1"/>
    <col min="11" max="11" width="27.5703125" style="1" customWidth="1"/>
    <col min="12" max="16" width="12.7109375" style="1" customWidth="1"/>
    <col min="17" max="17" width="14.7109375" style="1" customWidth="1"/>
    <col min="18" max="18" width="15.5703125" style="1" customWidth="1"/>
    <col min="19" max="19" width="12.85546875" style="1" customWidth="1"/>
    <col min="20" max="20" width="14.28515625" style="1" customWidth="1"/>
    <col min="21" max="21" width="11.5703125" style="1" customWidth="1"/>
    <col min="22" max="1029" width="8.85546875" style="1"/>
  </cols>
  <sheetData>
    <row r="1" spans="1:21" hidden="1" x14ac:dyDescent="0.2">
      <c r="Q1" s="1" t="s">
        <v>0</v>
      </c>
    </row>
    <row r="2" spans="1:21" hidden="1" x14ac:dyDescent="0.2">
      <c r="Q2" s="1" t="s">
        <v>1</v>
      </c>
    </row>
    <row r="3" spans="1:21" hidden="1" x14ac:dyDescent="0.2">
      <c r="Q3" s="1" t="s">
        <v>2</v>
      </c>
    </row>
    <row r="4" spans="1:21" ht="15.75" customHeight="1" x14ac:dyDescent="0.2">
      <c r="C4" s="2" t="s">
        <v>3</v>
      </c>
      <c r="D4" s="2"/>
      <c r="E4" s="2"/>
      <c r="F4" s="2"/>
      <c r="G4" s="2"/>
      <c r="H4" s="2"/>
      <c r="I4" s="2"/>
      <c r="J4" s="2"/>
      <c r="K4" s="2"/>
      <c r="L4" s="3"/>
      <c r="M4" s="3"/>
      <c r="N4" s="3"/>
      <c r="O4" s="3"/>
      <c r="P4" s="3"/>
      <c r="Q4" s="3"/>
    </row>
    <row r="5" spans="1:21" s="4" customFormat="1" ht="19.5" customHeight="1" x14ac:dyDescent="0.2">
      <c r="C5" s="5" t="s">
        <v>4</v>
      </c>
      <c r="D5" s="51"/>
      <c r="E5" s="51"/>
      <c r="F5" s="51"/>
      <c r="G5" s="51"/>
      <c r="H5" s="51"/>
      <c r="I5" s="51"/>
      <c r="J5" s="51"/>
      <c r="K5" s="51"/>
      <c r="L5" s="51"/>
      <c r="M5" s="51"/>
      <c r="N5" s="51"/>
      <c r="O5" s="51"/>
      <c r="P5" s="51"/>
      <c r="Q5" s="51"/>
      <c r="R5" s="51"/>
      <c r="S5" s="51"/>
    </row>
    <row r="6" spans="1:21" s="4" customFormat="1" ht="19.5" customHeight="1" x14ac:dyDescent="0.2">
      <c r="C6" s="5" t="s">
        <v>5</v>
      </c>
      <c r="D6" s="51"/>
      <c r="E6" s="51"/>
      <c r="F6" s="51"/>
      <c r="G6" s="51"/>
      <c r="H6" s="51"/>
      <c r="I6" s="51"/>
      <c r="J6" s="51"/>
      <c r="K6" s="51"/>
      <c r="L6" s="51"/>
      <c r="M6" s="51"/>
      <c r="N6" s="51"/>
      <c r="O6" s="51"/>
      <c r="P6" s="51"/>
      <c r="Q6" s="51"/>
      <c r="R6" s="51"/>
      <c r="S6" s="51"/>
    </row>
    <row r="7" spans="1:21" s="4" customFormat="1" ht="19.5" customHeight="1" x14ac:dyDescent="0.2">
      <c r="C7" s="5" t="s">
        <v>6</v>
      </c>
      <c r="D7" s="51"/>
      <c r="E7" s="51"/>
      <c r="F7" s="51"/>
      <c r="G7" s="51"/>
      <c r="H7" s="51"/>
      <c r="I7" s="51"/>
      <c r="J7" s="51"/>
      <c r="K7" s="51"/>
      <c r="L7" s="51"/>
      <c r="M7" s="51"/>
      <c r="N7" s="51"/>
      <c r="O7" s="51"/>
      <c r="P7" s="51"/>
      <c r="Q7" s="51"/>
      <c r="R7" s="51"/>
      <c r="S7" s="51"/>
    </row>
    <row r="8" spans="1:21" ht="16.5" customHeight="1" x14ac:dyDescent="0.2"/>
    <row r="9" spans="1:21" ht="25.5" customHeight="1" x14ac:dyDescent="0.2">
      <c r="A9" s="52" t="s">
        <v>7</v>
      </c>
      <c r="B9" s="52" t="s">
        <v>8</v>
      </c>
      <c r="C9" s="52" t="s">
        <v>9</v>
      </c>
      <c r="D9" s="52" t="s">
        <v>10</v>
      </c>
      <c r="E9" s="52" t="s">
        <v>11</v>
      </c>
      <c r="F9" s="52" t="s">
        <v>12</v>
      </c>
      <c r="G9" s="52"/>
      <c r="H9" s="52"/>
      <c r="I9" s="52"/>
      <c r="J9" s="53" t="s">
        <v>50</v>
      </c>
      <c r="K9" s="52" t="s">
        <v>13</v>
      </c>
      <c r="L9" s="56" t="s">
        <v>14</v>
      </c>
      <c r="M9" s="57"/>
      <c r="N9" s="57"/>
      <c r="O9" s="57"/>
      <c r="P9" s="58"/>
      <c r="Q9" s="52" t="s">
        <v>15</v>
      </c>
      <c r="R9" s="54" t="s">
        <v>16</v>
      </c>
      <c r="S9" s="52" t="s">
        <v>17</v>
      </c>
      <c r="T9" s="55" t="s">
        <v>18</v>
      </c>
    </row>
    <row r="10" spans="1:21" ht="33.75" customHeight="1" x14ac:dyDescent="0.2">
      <c r="A10" s="52"/>
      <c r="B10" s="52"/>
      <c r="C10" s="52"/>
      <c r="D10" s="52"/>
      <c r="E10" s="52"/>
      <c r="F10" s="52" t="s">
        <v>19</v>
      </c>
      <c r="G10" s="52" t="s">
        <v>20</v>
      </c>
      <c r="H10" s="52" t="s">
        <v>21</v>
      </c>
      <c r="I10" s="52" t="s">
        <v>22</v>
      </c>
      <c r="J10" s="53"/>
      <c r="K10" s="53"/>
      <c r="L10" s="56" t="s">
        <v>51</v>
      </c>
      <c r="M10" s="57"/>
      <c r="N10" s="57"/>
      <c r="O10" s="57"/>
      <c r="P10" s="58"/>
      <c r="Q10" s="52"/>
      <c r="R10" s="52"/>
      <c r="S10" s="52"/>
      <c r="T10" s="55"/>
    </row>
    <row r="11" spans="1:21" ht="52.5" customHeight="1" x14ac:dyDescent="0.2">
      <c r="A11" s="52"/>
      <c r="B11" s="52"/>
      <c r="C11" s="52"/>
      <c r="D11" s="52"/>
      <c r="E11" s="52"/>
      <c r="F11" s="52"/>
      <c r="G11" s="52"/>
      <c r="H11" s="52"/>
      <c r="I11" s="52"/>
      <c r="J11" s="53"/>
      <c r="K11" s="53"/>
      <c r="L11" s="6" t="s">
        <v>23</v>
      </c>
      <c r="M11" s="44" t="s">
        <v>52</v>
      </c>
      <c r="N11" s="44" t="s">
        <v>53</v>
      </c>
      <c r="O11" s="40" t="s">
        <v>54</v>
      </c>
      <c r="P11" s="40" t="s">
        <v>55</v>
      </c>
      <c r="Q11" s="52"/>
      <c r="R11" s="52"/>
      <c r="S11" s="52"/>
      <c r="T11" s="55"/>
    </row>
    <row r="12" spans="1:21" s="11" customFormat="1" ht="15.75" customHeight="1" x14ac:dyDescent="0.2">
      <c r="A12" s="7">
        <v>1</v>
      </c>
      <c r="B12" s="8">
        <v>2</v>
      </c>
      <c r="C12" s="9">
        <v>3</v>
      </c>
      <c r="D12" s="8">
        <v>4</v>
      </c>
      <c r="E12" s="8">
        <v>5</v>
      </c>
      <c r="F12" s="8">
        <v>6</v>
      </c>
      <c r="G12" s="8">
        <v>7</v>
      </c>
      <c r="H12" s="8">
        <v>8</v>
      </c>
      <c r="I12" s="8">
        <v>9</v>
      </c>
      <c r="J12" s="8">
        <v>10</v>
      </c>
      <c r="K12" s="8">
        <v>11</v>
      </c>
      <c r="L12" s="47" t="s">
        <v>24</v>
      </c>
      <c r="M12" s="48" t="s">
        <v>56</v>
      </c>
      <c r="N12" s="49" t="s">
        <v>57</v>
      </c>
      <c r="O12" s="47" t="s">
        <v>58</v>
      </c>
      <c r="P12" s="48" t="s">
        <v>59</v>
      </c>
      <c r="Q12" s="10">
        <v>13</v>
      </c>
      <c r="R12" s="10">
        <v>14</v>
      </c>
      <c r="S12" s="10">
        <v>15</v>
      </c>
      <c r="T12" s="10">
        <v>16</v>
      </c>
    </row>
    <row r="13" spans="1:21" ht="19.899999999999999" customHeight="1" x14ac:dyDescent="0.25">
      <c r="A13" s="12">
        <v>1</v>
      </c>
      <c r="B13" s="13"/>
      <c r="C13" s="14" t="s">
        <v>25</v>
      </c>
      <c r="D13" s="15" t="s">
        <v>26</v>
      </c>
      <c r="E13" s="15">
        <v>1</v>
      </c>
      <c r="F13" s="36">
        <v>1989.27</v>
      </c>
      <c r="G13" s="15" t="s">
        <v>49</v>
      </c>
      <c r="H13" s="16">
        <v>44938</v>
      </c>
      <c r="I13" s="15"/>
      <c r="J13" s="37">
        <v>1.0549999999999999</v>
      </c>
      <c r="K13" s="15">
        <f>F13*J13</f>
        <v>2098.67985</v>
      </c>
      <c r="L13" s="15"/>
      <c r="M13" s="15"/>
      <c r="N13" s="15"/>
      <c r="O13" s="15"/>
      <c r="P13" s="15"/>
      <c r="Q13" s="15"/>
      <c r="R13" s="43">
        <f>K13</f>
        <v>2098.67985</v>
      </c>
      <c r="S13" s="17">
        <f>R13</f>
        <v>2098.67985</v>
      </c>
      <c r="T13" s="63" t="e">
        <f>STDEV(L13)/R13*100</f>
        <v>#DIV/0!</v>
      </c>
      <c r="U13" s="41"/>
    </row>
    <row r="14" spans="1:21" ht="27.4" customHeight="1" x14ac:dyDescent="0.25">
      <c r="A14" s="12">
        <v>2</v>
      </c>
      <c r="B14" s="13"/>
      <c r="C14" s="14" t="s">
        <v>27</v>
      </c>
      <c r="D14" s="15" t="s">
        <v>26</v>
      </c>
      <c r="E14" s="15">
        <v>1</v>
      </c>
      <c r="F14" s="36">
        <v>1264.77</v>
      </c>
      <c r="G14" s="15" t="s">
        <v>49</v>
      </c>
      <c r="H14" s="16">
        <v>44938</v>
      </c>
      <c r="I14" s="15"/>
      <c r="J14" s="37">
        <v>1.0549999999999999</v>
      </c>
      <c r="K14" s="15">
        <f t="shared" ref="K14:K25" si="0">F14*J14</f>
        <v>1334.3323499999999</v>
      </c>
      <c r="L14" s="15"/>
      <c r="M14" s="15"/>
      <c r="N14" s="15"/>
      <c r="O14" s="15"/>
      <c r="P14" s="15"/>
      <c r="Q14" s="15"/>
      <c r="R14" s="43">
        <f t="shared" ref="R14:R22" si="1">K14</f>
        <v>1334.3323499999999</v>
      </c>
      <c r="S14" s="17">
        <f t="shared" ref="S14:S25" si="2">R14</f>
        <v>1334.3323499999999</v>
      </c>
      <c r="T14" s="63" t="e">
        <f t="shared" ref="T14:T25" si="3">STDEV(L14:L14)/R14*100</f>
        <v>#DIV/0!</v>
      </c>
      <c r="U14" s="41"/>
    </row>
    <row r="15" spans="1:21" ht="27.4" customHeight="1" x14ac:dyDescent="0.25">
      <c r="A15" s="12">
        <v>3</v>
      </c>
      <c r="B15" s="13"/>
      <c r="C15" s="14" t="s">
        <v>28</v>
      </c>
      <c r="D15" s="15" t="s">
        <v>26</v>
      </c>
      <c r="E15" s="15">
        <v>1</v>
      </c>
      <c r="F15" s="36">
        <v>1331.02</v>
      </c>
      <c r="G15" s="15" t="s">
        <v>49</v>
      </c>
      <c r="H15" s="16">
        <v>44938</v>
      </c>
      <c r="I15" s="15"/>
      <c r="J15" s="37">
        <v>1.0549999999999999</v>
      </c>
      <c r="K15" s="15">
        <f t="shared" si="0"/>
        <v>1404.2260999999999</v>
      </c>
      <c r="L15" s="15"/>
      <c r="M15" s="15"/>
      <c r="N15" s="15"/>
      <c r="O15" s="15"/>
      <c r="P15" s="15"/>
      <c r="Q15" s="15"/>
      <c r="R15" s="43">
        <f t="shared" si="1"/>
        <v>1404.2260999999999</v>
      </c>
      <c r="S15" s="17">
        <f t="shared" si="2"/>
        <v>1404.2260999999999</v>
      </c>
      <c r="T15" s="63" t="e">
        <f t="shared" si="3"/>
        <v>#DIV/0!</v>
      </c>
      <c r="U15" s="41"/>
    </row>
    <row r="16" spans="1:21" ht="34.5" customHeight="1" x14ac:dyDescent="0.25">
      <c r="A16" s="12">
        <v>4</v>
      </c>
      <c r="B16" s="13"/>
      <c r="C16" s="14" t="s">
        <v>29</v>
      </c>
      <c r="D16" s="15" t="s">
        <v>26</v>
      </c>
      <c r="E16" s="15">
        <v>1</v>
      </c>
      <c r="F16" s="36">
        <v>1605.56</v>
      </c>
      <c r="G16" s="15" t="s">
        <v>49</v>
      </c>
      <c r="H16" s="16">
        <v>44938</v>
      </c>
      <c r="I16" s="15"/>
      <c r="J16" s="37">
        <v>1.0549999999999999</v>
      </c>
      <c r="K16" s="15">
        <f t="shared" si="0"/>
        <v>1693.8657999999998</v>
      </c>
      <c r="L16" s="15"/>
      <c r="M16" s="15"/>
      <c r="N16" s="15"/>
      <c r="O16" s="15"/>
      <c r="P16" s="15"/>
      <c r="Q16" s="15"/>
      <c r="R16" s="43">
        <f t="shared" si="1"/>
        <v>1693.8657999999998</v>
      </c>
      <c r="S16" s="17">
        <f t="shared" si="2"/>
        <v>1693.8657999999998</v>
      </c>
      <c r="T16" s="63" t="e">
        <f t="shared" si="3"/>
        <v>#DIV/0!</v>
      </c>
      <c r="U16" s="41"/>
    </row>
    <row r="17" spans="1:21" ht="40.9" customHeight="1" x14ac:dyDescent="0.25">
      <c r="A17" s="12">
        <v>5</v>
      </c>
      <c r="B17" s="13"/>
      <c r="C17" s="18" t="s">
        <v>30</v>
      </c>
      <c r="D17" s="15" t="s">
        <v>26</v>
      </c>
      <c r="E17" s="15">
        <v>1</v>
      </c>
      <c r="F17" s="36">
        <v>2088.73</v>
      </c>
      <c r="G17" s="15" t="s">
        <v>49</v>
      </c>
      <c r="H17" s="16">
        <v>44938</v>
      </c>
      <c r="I17" s="15"/>
      <c r="J17" s="37">
        <v>1.0549999999999999</v>
      </c>
      <c r="K17" s="15">
        <f t="shared" si="0"/>
        <v>2203.61015</v>
      </c>
      <c r="L17" s="15"/>
      <c r="M17" s="15"/>
      <c r="N17" s="15"/>
      <c r="O17" s="15"/>
      <c r="P17" s="15"/>
      <c r="Q17" s="15"/>
      <c r="R17" s="43">
        <f t="shared" si="1"/>
        <v>2203.61015</v>
      </c>
      <c r="S17" s="17">
        <f t="shared" si="2"/>
        <v>2203.61015</v>
      </c>
      <c r="T17" s="63" t="e">
        <f t="shared" si="3"/>
        <v>#DIV/0!</v>
      </c>
      <c r="U17" s="42"/>
    </row>
    <row r="18" spans="1:21" ht="26.65" customHeight="1" outlineLevel="1" x14ac:dyDescent="0.25">
      <c r="A18" s="12">
        <v>6</v>
      </c>
      <c r="B18" s="13"/>
      <c r="C18" s="18" t="s">
        <v>31</v>
      </c>
      <c r="D18" s="15" t="s">
        <v>26</v>
      </c>
      <c r="E18" s="15">
        <v>1</v>
      </c>
      <c r="F18" s="36">
        <v>4377.18</v>
      </c>
      <c r="G18" s="15" t="s">
        <v>49</v>
      </c>
      <c r="H18" s="16">
        <v>44938</v>
      </c>
      <c r="I18" s="15"/>
      <c r="J18" s="37">
        <v>1.0549999999999999</v>
      </c>
      <c r="K18" s="15">
        <f t="shared" si="0"/>
        <v>4617.9249</v>
      </c>
      <c r="L18" s="15"/>
      <c r="M18" s="15"/>
      <c r="N18" s="15"/>
      <c r="O18" s="15"/>
      <c r="P18" s="15"/>
      <c r="Q18" s="15"/>
      <c r="R18" s="43">
        <f t="shared" si="1"/>
        <v>4617.9249</v>
      </c>
      <c r="S18" s="17">
        <f t="shared" si="2"/>
        <v>4617.9249</v>
      </c>
      <c r="T18" s="63" t="e">
        <f t="shared" si="3"/>
        <v>#DIV/0!</v>
      </c>
      <c r="U18" s="42"/>
    </row>
    <row r="19" spans="1:21" ht="27.4" customHeight="1" outlineLevel="1" x14ac:dyDescent="0.25">
      <c r="A19" s="12">
        <v>7</v>
      </c>
      <c r="B19" s="13"/>
      <c r="C19" s="14" t="s">
        <v>32</v>
      </c>
      <c r="D19" s="15" t="s">
        <v>26</v>
      </c>
      <c r="E19" s="15">
        <v>1</v>
      </c>
      <c r="F19" s="36">
        <v>1504.07</v>
      </c>
      <c r="G19" s="15" t="s">
        <v>49</v>
      </c>
      <c r="H19" s="16">
        <v>44938</v>
      </c>
      <c r="I19" s="15"/>
      <c r="J19" s="37">
        <v>1.0549999999999999</v>
      </c>
      <c r="K19" s="15">
        <f t="shared" si="0"/>
        <v>1586.7938499999998</v>
      </c>
      <c r="L19" s="15"/>
      <c r="M19" s="15"/>
      <c r="N19" s="15"/>
      <c r="O19" s="15"/>
      <c r="P19" s="15"/>
      <c r="Q19" s="15"/>
      <c r="R19" s="43">
        <f t="shared" si="1"/>
        <v>1586.7938499999998</v>
      </c>
      <c r="S19" s="17">
        <f t="shared" si="2"/>
        <v>1586.7938499999998</v>
      </c>
      <c r="T19" s="63" t="e">
        <f t="shared" si="3"/>
        <v>#DIV/0!</v>
      </c>
      <c r="U19" s="41"/>
    </row>
    <row r="20" spans="1:21" ht="34.5" customHeight="1" outlineLevel="1" x14ac:dyDescent="0.25">
      <c r="A20" s="12">
        <v>8</v>
      </c>
      <c r="B20" s="13"/>
      <c r="C20" s="14" t="s">
        <v>33</v>
      </c>
      <c r="D20" s="15" t="s">
        <v>26</v>
      </c>
      <c r="E20" s="15">
        <v>1</v>
      </c>
      <c r="F20" s="36">
        <v>393.94</v>
      </c>
      <c r="G20" s="15" t="s">
        <v>49</v>
      </c>
      <c r="H20" s="16">
        <v>44938</v>
      </c>
      <c r="I20" s="15"/>
      <c r="J20" s="37">
        <v>1.0549999999999999</v>
      </c>
      <c r="K20" s="15">
        <f t="shared" si="0"/>
        <v>415.60669999999999</v>
      </c>
      <c r="L20" s="15"/>
      <c r="M20" s="15"/>
      <c r="N20" s="15"/>
      <c r="O20" s="15"/>
      <c r="P20" s="15"/>
      <c r="Q20" s="15"/>
      <c r="R20" s="43">
        <f t="shared" si="1"/>
        <v>415.60669999999999</v>
      </c>
      <c r="S20" s="17">
        <f t="shared" si="2"/>
        <v>415.60669999999999</v>
      </c>
      <c r="T20" s="63" t="e">
        <f t="shared" si="3"/>
        <v>#DIV/0!</v>
      </c>
      <c r="U20" s="41"/>
    </row>
    <row r="21" spans="1:21" ht="34.5" customHeight="1" outlineLevel="1" x14ac:dyDescent="0.25">
      <c r="A21" s="12">
        <v>9</v>
      </c>
      <c r="B21" s="13"/>
      <c r="C21" s="14" t="s">
        <v>34</v>
      </c>
      <c r="D21" s="15" t="s">
        <v>26</v>
      </c>
      <c r="E21" s="15">
        <v>1</v>
      </c>
      <c r="F21" s="36">
        <v>4261.18</v>
      </c>
      <c r="G21" s="15" t="s">
        <v>49</v>
      </c>
      <c r="H21" s="16">
        <v>44938</v>
      </c>
      <c r="I21" s="15"/>
      <c r="J21" s="37">
        <v>1.0549999999999999</v>
      </c>
      <c r="K21" s="15">
        <f t="shared" si="0"/>
        <v>4495.5448999999999</v>
      </c>
      <c r="L21" s="15"/>
      <c r="M21" s="15"/>
      <c r="N21" s="15"/>
      <c r="O21" s="15"/>
      <c r="P21" s="15"/>
      <c r="Q21" s="15"/>
      <c r="R21" s="43">
        <f t="shared" si="1"/>
        <v>4495.5448999999999</v>
      </c>
      <c r="S21" s="17">
        <f t="shared" si="2"/>
        <v>4495.5448999999999</v>
      </c>
      <c r="T21" s="63" t="e">
        <f t="shared" si="3"/>
        <v>#DIV/0!</v>
      </c>
      <c r="U21" s="41"/>
    </row>
    <row r="22" spans="1:21" ht="34.5" customHeight="1" outlineLevel="1" x14ac:dyDescent="0.25">
      <c r="A22" s="12">
        <v>10</v>
      </c>
      <c r="B22" s="13"/>
      <c r="C22" s="14" t="s">
        <v>35</v>
      </c>
      <c r="D22" s="15" t="s">
        <v>26</v>
      </c>
      <c r="E22" s="15">
        <v>1</v>
      </c>
      <c r="F22" s="36">
        <v>5833.34</v>
      </c>
      <c r="G22" s="15" t="s">
        <v>49</v>
      </c>
      <c r="H22" s="16">
        <v>44938</v>
      </c>
      <c r="I22" s="15"/>
      <c r="J22" s="37">
        <v>1.0549999999999999</v>
      </c>
      <c r="K22" s="15">
        <f t="shared" si="0"/>
        <v>6154.1736999999994</v>
      </c>
      <c r="L22" s="15"/>
      <c r="M22" s="15"/>
      <c r="N22" s="15"/>
      <c r="O22" s="15"/>
      <c r="P22" s="15"/>
      <c r="Q22" s="15"/>
      <c r="R22" s="43">
        <f t="shared" si="1"/>
        <v>6154.1736999999994</v>
      </c>
      <c r="S22" s="17">
        <f t="shared" si="2"/>
        <v>6154.1736999999994</v>
      </c>
      <c r="T22" s="63" t="e">
        <f t="shared" si="3"/>
        <v>#DIV/0!</v>
      </c>
      <c r="U22" s="41"/>
    </row>
    <row r="23" spans="1:21" ht="34.5" customHeight="1" outlineLevel="1" x14ac:dyDescent="0.25">
      <c r="A23" s="12">
        <v>11</v>
      </c>
      <c r="B23" s="13"/>
      <c r="C23" s="14" t="s">
        <v>36</v>
      </c>
      <c r="D23" s="15" t="s">
        <v>26</v>
      </c>
      <c r="E23" s="15"/>
      <c r="F23" s="36"/>
      <c r="G23" s="15"/>
      <c r="H23" s="16"/>
      <c r="I23" s="15"/>
      <c r="J23" s="37"/>
      <c r="K23" s="15"/>
      <c r="L23" s="50">
        <f>7900/1.2</f>
        <v>6583.3333333333339</v>
      </c>
      <c r="M23" s="50">
        <f>7900/1.2</f>
        <v>6583.3333333333339</v>
      </c>
      <c r="N23" s="15"/>
      <c r="O23" s="15"/>
      <c r="P23" s="15"/>
      <c r="Q23" s="15"/>
      <c r="R23" s="43">
        <v>6583.33</v>
      </c>
      <c r="S23" s="17">
        <f t="shared" si="2"/>
        <v>6583.33</v>
      </c>
      <c r="T23" s="63" t="e">
        <f t="shared" si="3"/>
        <v>#DIV/0!</v>
      </c>
      <c r="U23" s="41"/>
    </row>
    <row r="24" spans="1:21" ht="32.25" customHeight="1" outlineLevel="1" x14ac:dyDescent="0.25">
      <c r="A24" s="12">
        <v>12</v>
      </c>
      <c r="B24" s="13"/>
      <c r="C24" s="18" t="s">
        <v>37</v>
      </c>
      <c r="D24" s="15" t="s">
        <v>26</v>
      </c>
      <c r="E24" s="15">
        <v>1</v>
      </c>
      <c r="F24" s="36">
        <v>150</v>
      </c>
      <c r="G24" s="15" t="s">
        <v>49</v>
      </c>
      <c r="H24" s="16">
        <v>44938</v>
      </c>
      <c r="I24" s="15"/>
      <c r="J24" s="37">
        <v>1.0549999999999999</v>
      </c>
      <c r="K24" s="15">
        <f t="shared" si="0"/>
        <v>158.25</v>
      </c>
      <c r="L24" s="15"/>
      <c r="M24" s="15"/>
      <c r="N24" s="15"/>
      <c r="O24" s="15"/>
      <c r="P24" s="15"/>
      <c r="Q24" s="15"/>
      <c r="R24" s="43">
        <f>K24</f>
        <v>158.25</v>
      </c>
      <c r="S24" s="17">
        <f t="shared" si="2"/>
        <v>158.25</v>
      </c>
      <c r="T24" s="63" t="e">
        <f t="shared" si="3"/>
        <v>#DIV/0!</v>
      </c>
      <c r="U24" s="41"/>
    </row>
    <row r="25" spans="1:21" ht="31.35" customHeight="1" outlineLevel="1" x14ac:dyDescent="0.25">
      <c r="A25" s="12">
        <v>13</v>
      </c>
      <c r="B25" s="13"/>
      <c r="C25" s="14" t="s">
        <v>38</v>
      </c>
      <c r="D25" s="15" t="s">
        <v>26</v>
      </c>
      <c r="E25" s="15">
        <v>1</v>
      </c>
      <c r="F25" s="36">
        <v>67.510000000000005</v>
      </c>
      <c r="G25" s="15" t="s">
        <v>49</v>
      </c>
      <c r="H25" s="16">
        <v>44938</v>
      </c>
      <c r="I25" s="15"/>
      <c r="J25" s="37">
        <v>1.0549999999999999</v>
      </c>
      <c r="K25" s="15">
        <f t="shared" si="0"/>
        <v>71.223050000000001</v>
      </c>
      <c r="L25" s="15"/>
      <c r="M25" s="15"/>
      <c r="N25" s="15"/>
      <c r="O25" s="15"/>
      <c r="P25" s="15"/>
      <c r="Q25" s="15"/>
      <c r="R25" s="43">
        <f>K25</f>
        <v>71.223050000000001</v>
      </c>
      <c r="S25" s="17">
        <f t="shared" si="2"/>
        <v>71.223050000000001</v>
      </c>
      <c r="T25" s="63" t="e">
        <f t="shared" si="3"/>
        <v>#DIV/0!</v>
      </c>
      <c r="U25" s="41"/>
    </row>
    <row r="26" spans="1:21" ht="9.4" customHeight="1" x14ac:dyDescent="0.2">
      <c r="A26" s="19"/>
      <c r="B26" s="20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21"/>
      <c r="T26" s="22"/>
    </row>
    <row r="27" spans="1:21" ht="14.25" customHeight="1" x14ac:dyDescent="0.2">
      <c r="A27" s="19"/>
      <c r="B27" s="19"/>
      <c r="C27" s="59" t="s">
        <v>39</v>
      </c>
      <c r="D27" s="59"/>
      <c r="E27" s="59"/>
      <c r="F27" s="59"/>
      <c r="G27" s="59"/>
      <c r="H27" s="59"/>
      <c r="I27" s="59"/>
      <c r="J27" s="59"/>
      <c r="K27" s="59"/>
      <c r="L27" s="59"/>
      <c r="M27" s="59"/>
      <c r="N27" s="59"/>
      <c r="O27" s="59"/>
      <c r="P27" s="59"/>
      <c r="Q27" s="59"/>
      <c r="R27" s="59"/>
      <c r="S27" s="21">
        <v>3400000</v>
      </c>
      <c r="T27" s="22"/>
    </row>
    <row r="28" spans="1:21" ht="103.5" customHeight="1" x14ac:dyDescent="0.2">
      <c r="A28" s="19"/>
      <c r="B28" s="19"/>
      <c r="C28" s="60" t="s">
        <v>60</v>
      </c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21"/>
      <c r="T28" s="22"/>
    </row>
    <row r="29" spans="1:21" ht="10.15" customHeight="1" x14ac:dyDescent="0.2">
      <c r="C29" s="23"/>
      <c r="D29" s="23"/>
      <c r="E29" s="23"/>
      <c r="F29" s="23"/>
      <c r="G29" s="23"/>
      <c r="H29" s="23"/>
      <c r="I29" s="23"/>
      <c r="J29" s="23"/>
      <c r="K29" s="23"/>
      <c r="L29" s="23"/>
      <c r="M29" s="23"/>
      <c r="N29" s="23"/>
      <c r="O29" s="23"/>
      <c r="P29" s="23"/>
      <c r="Q29" s="23"/>
      <c r="R29" s="24"/>
    </row>
    <row r="30" spans="1:21" s="25" customFormat="1" ht="13.5" customHeight="1" x14ac:dyDescent="0.2">
      <c r="C30" s="25" t="s">
        <v>40</v>
      </c>
    </row>
    <row r="31" spans="1:21" s="25" customFormat="1" ht="15" customHeight="1" x14ac:dyDescent="0.2">
      <c r="C31" s="26" t="s">
        <v>61</v>
      </c>
    </row>
    <row r="32" spans="1:21" s="25" customFormat="1" ht="15" customHeight="1" x14ac:dyDescent="0.2">
      <c r="C32" s="26" t="s">
        <v>62</v>
      </c>
    </row>
    <row r="33" spans="2:20" s="25" customFormat="1" ht="15" customHeight="1" x14ac:dyDescent="0.2">
      <c r="C33" s="26" t="s">
        <v>41</v>
      </c>
    </row>
    <row r="34" spans="2:20" ht="8.4499999999999993" customHeight="1" x14ac:dyDescent="0.2">
      <c r="L34" s="27"/>
      <c r="M34" s="27"/>
      <c r="N34" s="27"/>
      <c r="O34" s="27"/>
      <c r="P34" s="27"/>
    </row>
    <row r="35" spans="2:20" s="28" customFormat="1" ht="13.5" customHeight="1" x14ac:dyDescent="0.25">
      <c r="C35" s="29" t="s">
        <v>42</v>
      </c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</row>
    <row r="36" spans="2:20" s="28" customFormat="1" ht="4.1500000000000004" customHeight="1" x14ac:dyDescent="0.25"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</row>
    <row r="37" spans="2:20" s="28" customFormat="1" ht="5.45" customHeight="1" x14ac:dyDescent="0.25">
      <c r="C37" s="30"/>
      <c r="D37" s="31"/>
      <c r="E37" s="31"/>
      <c r="F37" s="61"/>
      <c r="G37" s="61"/>
      <c r="H37" s="61"/>
      <c r="I37" s="61"/>
      <c r="J37" s="61"/>
      <c r="K37" s="32"/>
      <c r="L37" s="30"/>
      <c r="M37" s="45"/>
      <c r="N37" s="45"/>
      <c r="O37" s="38"/>
      <c r="P37" s="38"/>
      <c r="Q37" s="61"/>
      <c r="R37" s="61"/>
      <c r="S37" s="33"/>
    </row>
    <row r="38" spans="2:20" s="28" customFormat="1" ht="13.5" customHeight="1" x14ac:dyDescent="0.25">
      <c r="C38" s="34" t="s">
        <v>43</v>
      </c>
      <c r="D38" s="31"/>
      <c r="E38" s="31"/>
      <c r="F38" s="62" t="s">
        <v>44</v>
      </c>
      <c r="G38" s="62"/>
      <c r="H38" s="62"/>
      <c r="I38" s="62"/>
      <c r="J38" s="62"/>
      <c r="K38" s="1"/>
      <c r="L38" s="34" t="s">
        <v>45</v>
      </c>
      <c r="M38" s="46"/>
      <c r="N38" s="46"/>
      <c r="O38" s="39"/>
      <c r="P38" s="39"/>
      <c r="Q38" s="62"/>
      <c r="R38" s="62"/>
    </row>
    <row r="39" spans="2:20" ht="13.5" customHeight="1" x14ac:dyDescent="0.2">
      <c r="C39" s="35"/>
    </row>
    <row r="40" spans="2:20" ht="13.5" customHeight="1" x14ac:dyDescent="0.2">
      <c r="C40" s="29" t="s">
        <v>46</v>
      </c>
    </row>
    <row r="41" spans="2:20" ht="6" customHeight="1" x14ac:dyDescent="0.2"/>
    <row r="42" spans="2:20" ht="3.6" customHeight="1" x14ac:dyDescent="0.2">
      <c r="C42" s="30"/>
      <c r="D42" s="31"/>
      <c r="E42" s="31"/>
      <c r="F42" s="61"/>
      <c r="G42" s="61"/>
      <c r="H42" s="61"/>
      <c r="I42" s="61"/>
      <c r="J42" s="61"/>
      <c r="K42" s="32"/>
      <c r="L42" s="30"/>
      <c r="M42" s="45"/>
      <c r="N42" s="45"/>
      <c r="O42" s="38"/>
      <c r="P42" s="38"/>
      <c r="Q42" s="61"/>
      <c r="R42" s="61"/>
    </row>
    <row r="43" spans="2:20" x14ac:dyDescent="0.2">
      <c r="C43" s="34" t="s">
        <v>43</v>
      </c>
      <c r="D43" s="31"/>
      <c r="E43" s="31"/>
      <c r="F43" s="62" t="s">
        <v>44</v>
      </c>
      <c r="G43" s="62"/>
      <c r="H43" s="62"/>
      <c r="I43" s="62"/>
      <c r="J43" s="62"/>
      <c r="L43" s="34" t="s">
        <v>45</v>
      </c>
      <c r="M43" s="46"/>
      <c r="N43" s="46"/>
      <c r="O43" s="39"/>
      <c r="P43" s="39"/>
      <c r="Q43" s="62"/>
      <c r="R43" s="62"/>
    </row>
    <row r="44" spans="2:20" ht="6.6" customHeight="1" x14ac:dyDescent="0.2"/>
    <row r="45" spans="2:20" ht="6" customHeight="1" x14ac:dyDescent="0.2"/>
    <row r="46" spans="2:20" x14ac:dyDescent="0.2">
      <c r="B46" s="1">
        <v>1</v>
      </c>
      <c r="C46" s="29" t="s">
        <v>47</v>
      </c>
    </row>
    <row r="47" spans="2:20" x14ac:dyDescent="0.2">
      <c r="B47" s="1">
        <v>2</v>
      </c>
      <c r="C47" s="29" t="s">
        <v>48</v>
      </c>
    </row>
    <row r="48" spans="2:20" x14ac:dyDescent="0.2">
      <c r="C48" s="61"/>
      <c r="D48" s="61"/>
      <c r="E48" s="61"/>
      <c r="F48" s="61"/>
      <c r="G48" s="61"/>
      <c r="H48" s="61"/>
      <c r="I48" s="61"/>
      <c r="J48" s="61"/>
      <c r="K48" s="61"/>
      <c r="L48" s="61"/>
      <c r="M48" s="61"/>
      <c r="N48" s="61"/>
      <c r="O48" s="61"/>
      <c r="P48" s="61"/>
      <c r="Q48" s="61"/>
      <c r="R48" s="61"/>
      <c r="S48" s="61"/>
      <c r="T48" s="61"/>
    </row>
  </sheetData>
  <protectedRanges>
    <protectedRange sqref="L12:P12" name="Диапазон7"/>
  </protectedRanges>
  <mergeCells count="32">
    <mergeCell ref="F42:J42"/>
    <mergeCell ref="Q42:R42"/>
    <mergeCell ref="F43:J43"/>
    <mergeCell ref="Q43:R43"/>
    <mergeCell ref="C48:T48"/>
    <mergeCell ref="C27:R27"/>
    <mergeCell ref="C28:R28"/>
    <mergeCell ref="F37:J37"/>
    <mergeCell ref="Q37:R37"/>
    <mergeCell ref="F38:J38"/>
    <mergeCell ref="Q38:R38"/>
    <mergeCell ref="T9:T11"/>
    <mergeCell ref="F10:F11"/>
    <mergeCell ref="G10:G11"/>
    <mergeCell ref="H10:H11"/>
    <mergeCell ref="I10:I11"/>
    <mergeCell ref="L9:P9"/>
    <mergeCell ref="L10:P10"/>
    <mergeCell ref="D5:S5"/>
    <mergeCell ref="D6:S6"/>
    <mergeCell ref="D7:S7"/>
    <mergeCell ref="A9:A11"/>
    <mergeCell ref="B9:B11"/>
    <mergeCell ref="C9:C11"/>
    <mergeCell ref="D9:D11"/>
    <mergeCell ref="E9:E11"/>
    <mergeCell ref="F9:I9"/>
    <mergeCell ref="J9:J11"/>
    <mergeCell ref="K9:K11"/>
    <mergeCell ref="Q9:Q11"/>
    <mergeCell ref="R9:R11"/>
    <mergeCell ref="S9:S11"/>
  </mergeCells>
  <dataValidations disablePrompts="1" count="2">
    <dataValidation type="list" allowBlank="1" showInputMessage="1" showErrorMessage="1" sqref="D6:S6">
      <formula1>подгруппа</formula1>
      <formula2>0</formula2>
    </dataValidation>
    <dataValidation type="list" allowBlank="1" showInputMessage="1" showErrorMessage="1" sqref="D5:S5">
      <formula1>#REF!</formula1>
      <formula2>0</formula2>
    </dataValidation>
  </dataValidations>
  <pageMargins left="0.23611111111111099" right="0" top="0.39374999999999999" bottom="0.39374999999999999" header="0.51180555555555496" footer="0.51180555555555496"/>
  <pageSetup paperSize="8" scale="78" firstPageNumber="0" fitToHeight="0" orientation="landscape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Обоснование НМЦ</vt:lpstr>
      <vt:lpstr>'Обоснование НМЦ'!Область_печати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Microsoft Corporation</dc:creator>
  <dc:description/>
  <cp:lastModifiedBy>Шляхова Инна Игоревна</cp:lastModifiedBy>
  <cp:revision>1</cp:revision>
  <cp:lastPrinted>2023-12-13T10:27:28Z</cp:lastPrinted>
  <dcterms:created xsi:type="dcterms:W3CDTF">1996-10-08T23:32:33Z</dcterms:created>
  <dcterms:modified xsi:type="dcterms:W3CDTF">2023-12-20T07:20:42Z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ContentTypeId">
    <vt:lpwstr>0x010100C5C28DEBDB15EA44A6166D9FB5FB1653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